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roa\OneDrive - MINISTERIO DE INTERIOR Y POLICIA\TRABAJOS 2024\Informes\Informe Semestral OAI 2024\3er Trimestre 2024\"/>
    </mc:Choice>
  </mc:AlternateContent>
  <bookViews>
    <workbookView xWindow="-420" yWindow="105" windowWidth="20265" windowHeight="15480" activeTab="2"/>
  </bookViews>
  <sheets>
    <sheet name="Programa 11" sheetId="1" r:id="rId1"/>
    <sheet name="Programa 12" sheetId="5" r:id="rId2"/>
    <sheet name="Programa 50" sheetId="7" r:id="rId3"/>
  </sheets>
  <externalReferences>
    <externalReference r:id="rId4"/>
  </externalReferences>
  <definedNames>
    <definedName name="_xlnm.Print_Area" localSheetId="0">'Programa 11'!$A$1:$J$59</definedName>
    <definedName name="_xlnm.Print_Area" localSheetId="1">'Programa 12'!$A$1:$J$39</definedName>
    <definedName name="_xlnm.Print_Area" localSheetId="2">'Programa 50'!$A$1:$J$60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J24" i="1"/>
  <c r="J24" i="7" l="1"/>
  <c r="B48" i="7" l="1"/>
  <c r="B57" i="7"/>
  <c r="B39" i="7"/>
  <c r="I20" i="7"/>
  <c r="B59" i="7" l="1"/>
  <c r="B44" i="7"/>
  <c r="B35" i="7"/>
  <c r="B31" i="7"/>
  <c r="J28" i="7"/>
  <c r="I28" i="7"/>
  <c r="J27" i="7"/>
  <c r="I27" i="7"/>
  <c r="J26" i="7"/>
  <c r="I26" i="7"/>
  <c r="J25" i="7"/>
  <c r="I25" i="7"/>
  <c r="C11" i="7"/>
  <c r="C10" i="7"/>
  <c r="C9" i="7"/>
  <c r="B37" i="5"/>
  <c r="B36" i="5"/>
  <c r="B38" i="5"/>
  <c r="B27" i="5"/>
  <c r="J24" i="5"/>
  <c r="I24" i="5"/>
  <c r="C11" i="5"/>
  <c r="C10" i="5"/>
  <c r="C9" i="5"/>
  <c r="B48" i="1"/>
  <c r="B44" i="1"/>
  <c r="B40" i="1"/>
  <c r="B36" i="1"/>
  <c r="B32" i="1"/>
  <c r="B58" i="1"/>
  <c r="J26" i="1"/>
  <c r="J27" i="1"/>
  <c r="J28" i="1"/>
  <c r="J29" i="1"/>
  <c r="J25" i="1"/>
  <c r="I26" i="1"/>
  <c r="I27" i="1"/>
  <c r="I28" i="1"/>
  <c r="I29" i="1"/>
  <c r="I25" i="1"/>
  <c r="B57" i="1" l="1"/>
  <c r="B56" i="1"/>
  <c r="I20" i="1"/>
  <c r="I20" i="5"/>
  <c r="C11" i="1"/>
  <c r="C10" i="1"/>
  <c r="C9" i="1"/>
  <c r="B58" i="7" l="1"/>
</calcChain>
</file>

<file path=xl/comments1.xml><?xml version="1.0" encoding="utf-8"?>
<comments xmlns="http://schemas.openxmlformats.org/spreadsheetml/2006/main">
  <authors>
    <author>Raul Barbosa</author>
  </authors>
  <commentList>
    <comment ref="G27" authorId="0" shapeId="0">
      <text>
        <r>
          <rPr>
            <sz val="9"/>
            <color indexed="81"/>
            <rFont val="Tahoma"/>
            <family val="2"/>
          </rPr>
          <t xml:space="preserve">Este producto se mide a final de año
</t>
        </r>
      </text>
    </comment>
    <comment ref="G28" authorId="0" shapeId="0">
      <text>
        <r>
          <rPr>
            <sz val="9"/>
            <color indexed="81"/>
            <rFont val="Tahoma"/>
            <family val="2"/>
          </rPr>
          <t>Este producto se mide a final de año</t>
        </r>
      </text>
    </comment>
    <comment ref="C29" authorId="0" shapeId="0">
      <text>
        <r>
          <rPr>
            <sz val="9"/>
            <color indexed="81"/>
            <rFont val="Tahoma"/>
            <family val="2"/>
          </rPr>
          <t xml:space="preserve">este indicador hace referencia a 100%
</t>
        </r>
      </text>
    </comment>
    <comment ref="G29" authorId="0" shapeId="0">
      <text>
        <r>
          <rPr>
            <sz val="9"/>
            <color indexed="81"/>
            <rFont val="Tahoma"/>
            <family val="2"/>
          </rPr>
          <t xml:space="preserve">Este producto se mide a final de año </t>
        </r>
      </text>
    </comment>
  </commentList>
</comments>
</file>

<file path=xl/comments2.xml><?xml version="1.0" encoding="utf-8"?>
<comments xmlns="http://schemas.openxmlformats.org/spreadsheetml/2006/main">
  <authors>
    <author>Raul Barbosa</author>
  </authors>
  <commentList>
    <comment ref="E26" authorId="0" shapeId="0">
      <text>
        <r>
          <rPr>
            <b/>
            <sz val="9"/>
            <color indexed="81"/>
            <rFont val="Tahoma"/>
            <family val="2"/>
          </rPr>
          <t>Este producto se mide a final de año</t>
        </r>
        <r>
          <rPr>
            <sz val="9"/>
            <color indexed="81"/>
            <rFont val="Tahoma"/>
            <family val="2"/>
          </rPr>
          <t xml:space="preserve">
</t>
        </r>
      </text>
    </comment>
    <comment ref="G26" authorId="0" shapeId="0">
      <text>
        <r>
          <rPr>
            <b/>
            <sz val="9"/>
            <color indexed="81"/>
            <rFont val="Tahoma"/>
            <family val="2"/>
          </rPr>
          <t>Este producto se mide a final de año</t>
        </r>
        <r>
          <rPr>
            <sz val="9"/>
            <color indexed="81"/>
            <rFont val="Tahoma"/>
            <family val="2"/>
          </rPr>
          <t xml:space="preserve">
</t>
        </r>
      </text>
    </comment>
  </commentList>
</comments>
</file>

<file path=xl/sharedStrings.xml><?xml version="1.0" encoding="utf-8"?>
<sst xmlns="http://schemas.openxmlformats.org/spreadsheetml/2006/main" count="279" uniqueCount="123">
  <si>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</si>
  <si>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</si>
  <si>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</si>
  <si>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</si>
  <si>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</si>
  <si>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</si>
  <si>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</si>
  <si>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</si>
  <si>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</si>
  <si>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</si>
  <si>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</si>
  <si>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</si>
  <si>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</si>
  <si>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</si>
  <si>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</si>
  <si>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</si>
  <si>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</si>
  <si>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</si>
  <si>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</si>
  <si>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</si>
  <si>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</si>
  <si>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</si>
  <si>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</si>
  <si>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</si>
  <si>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</si>
  <si>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</si>
  <si>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</si>
  <si>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</si>
  <si>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</si>
  <si>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</si>
  <si>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</si>
  <si>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</si>
  <si>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</si>
  <si>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</si>
  <si>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</si>
  <si>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</si>
  <si>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</si>
  <si>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</si>
  <si>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</si>
  <si>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</si>
  <si>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</si>
  <si>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</si>
  <si>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IV.II - Formulación y Ejecución trimestral de las Metas por Producto</t>
  </si>
  <si>
    <t>Ejecución Trimestral</t>
  </si>
  <si>
    <t>Programación Trimestral</t>
  </si>
  <si>
    <t>0202-MINISTERIO DE  INTERIOR Y POLICÍA</t>
  </si>
  <si>
    <t>01-MINISTERIO DE INTERIOR Y POLICIA</t>
  </si>
  <si>
    <t>0001-MINISTERIO DE INTERIOR Y POLICIA</t>
  </si>
  <si>
    <t>11 - Asistencia y prevención para seguridad ciudadana</t>
  </si>
  <si>
    <t>Cantidad de negocios controlados y regulados</t>
  </si>
  <si>
    <t xml:space="preserve">Número de armas de fuego reguladas </t>
  </si>
  <si>
    <t>Empresas que manipulan productos químicos y pirotécnicos reguladas</t>
  </si>
  <si>
    <t>Cantidad de campañas de Convivencia Ciudadana</t>
  </si>
  <si>
    <t xml:space="preserve">Porcentaje de acciones de Seguridad ciudadana implementadas </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</si>
  <si>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</si>
  <si>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</si>
  <si>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12 - Servicios de control y regulación migratoria</t>
  </si>
  <si>
    <t>Número de extranjeros naturalizados</t>
  </si>
  <si>
    <t>50 - Reducción de Crímenes y Delitos que afectan a la Seguridad Ciudadana</t>
  </si>
  <si>
    <t>N/A</t>
  </si>
  <si>
    <t>Negocios inspeccionados</t>
  </si>
  <si>
    <t xml:space="preserve">Cantidad de campañas realizadas </t>
  </si>
  <si>
    <t xml:space="preserve">Problemáticas sociales identificadas  </t>
  </si>
  <si>
    <t xml:space="preserve">Barrios intervenidos </t>
  </si>
  <si>
    <t>Reducir la violencia, crímenes y delito a la población vulnerable en los sectores intervenidos mediante las actividades de prevención focalizadas.</t>
  </si>
  <si>
    <t>I -Información Institucional</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</si>
  <si>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</si>
  <si>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1.2.2</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</si>
  <si>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</si>
  <si>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</si>
  <si>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Regulación de la población extranjera en el territorio Nacional a través del otorgamiento de naturalizaciones, acorde a la Ley No. 1683/16 de abril de 1948 sobre naturalizaciones y Ley General de Migración No. 285-04.</t>
  </si>
  <si>
    <t>1.4.2</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</si>
  <si>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</si>
  <si>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</si>
  <si>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Impulsar acciones mediante una Estrategia Integral de Seguridad Ciudadana en favor de la reducción de actos violentos y delictivos, construyendo una gestión articulada e integrada para alcanzar la corresponsabilidad multisectorial.</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</si>
  <si>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</si>
  <si>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t xml:space="preserve">La población dominicana y extranjera, familias, jóvenes en sectores y comunidades vulnerables, ciudadanos, empresas y  compañías de seguridad, armerías, polígonos, talleres de armas y compañías de productos pirotécnicos y químicos.   </t>
  </si>
  <si>
    <t>Reducir la percepción de inseguridad de los ciudadanos en los municipios, a través de las políticas de prevención de violencias, crímenes y delitos implementadas, de un 37% a un 20% durante el periodo 2021-2024.</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</si>
  <si>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</si>
  <si>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</si>
  <si>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</si>
  <si>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</si>
  <si>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</si>
  <si>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</si>
  <si>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t xml:space="preserve">VI. </t>
    </r>
    <r>
      <rPr>
        <b/>
        <sz val="11"/>
        <color theme="0"/>
        <rFont val="Verdana"/>
        <family val="2"/>
      </rPr>
      <t>Oportunidades de Mejora</t>
    </r>
  </si>
  <si>
    <r>
      <t>Beneficiarios:</t>
    </r>
    <r>
      <rPr>
        <sz val="10"/>
        <color rgb="FF000000"/>
        <rFont val="Verdana"/>
        <family val="2"/>
      </rPr>
      <t xml:space="preserve"> </t>
    </r>
  </si>
  <si>
    <r>
      <rPr>
        <b/>
        <sz val="10"/>
        <rFont val="Verdana"/>
        <family val="2"/>
      </rPr>
      <t xml:space="preserve">7896- </t>
    </r>
    <r>
      <rPr>
        <sz val="10"/>
        <rFont val="Verdana"/>
        <family val="2"/>
      </rPr>
      <t>Población recibe campañas de educación en principios y valores para la convivencia y cultura de paz.</t>
    </r>
  </si>
  <si>
    <r>
      <rPr>
        <b/>
        <sz val="10"/>
        <rFont val="Verdana"/>
        <family val="2"/>
      </rPr>
      <t>6105-</t>
    </r>
    <r>
      <rPr>
        <sz val="10"/>
        <rFont val="Verdana"/>
        <family val="2"/>
      </rPr>
      <t xml:space="preserve"> Negocios que comercializan armas de fuego controlados y regulados en sus operaciones.</t>
    </r>
  </si>
  <si>
    <r>
      <rPr>
        <b/>
        <sz val="10"/>
        <rFont val="Verdana"/>
        <family val="2"/>
      </rPr>
      <t>6864-</t>
    </r>
    <r>
      <rPr>
        <sz val="10"/>
        <rFont val="Verdana"/>
        <family val="2"/>
      </rPr>
      <t xml:space="preserve"> Personas físicas y jurídicas con derecho de tenencia y porte de armas de fuego reguladas.</t>
    </r>
  </si>
  <si>
    <r>
      <rPr>
        <b/>
        <sz val="10"/>
        <rFont val="Verdana"/>
        <family val="2"/>
      </rPr>
      <t>7744-</t>
    </r>
    <r>
      <rPr>
        <sz val="10"/>
        <rFont val="Verdana"/>
        <family val="2"/>
      </rPr>
      <t xml:space="preserve"> Empresas de manipulación de productos pirotécnicos y químicos reguladas.</t>
    </r>
  </si>
  <si>
    <r>
      <rPr>
        <b/>
        <sz val="10"/>
        <rFont val="Verdana"/>
        <family val="2"/>
      </rPr>
      <t>7746-</t>
    </r>
    <r>
      <rPr>
        <sz val="10"/>
        <rFont val="Verdana"/>
        <family val="2"/>
      </rPr>
      <t xml:space="preserve"> Ciudadanos y extranjeros beneficiados a través de acciones y políticas integral de seguridad ciudadana.</t>
    </r>
  </si>
  <si>
    <r>
      <rPr>
        <b/>
        <sz val="10"/>
        <rFont val="Verdana"/>
        <family val="2"/>
      </rPr>
      <t>7749-</t>
    </r>
    <r>
      <rPr>
        <sz val="10"/>
        <rFont val="Verdana"/>
        <family val="2"/>
      </rPr>
      <t xml:space="preserve"> Extranjeros residentes con estatus migratorio regulados a través de las naturalizaciones</t>
    </r>
  </si>
  <si>
    <t>Controlar y regular la producción, almacenamiento, comercialización, transportación y manipulación de materiales pirotécnicos y químicos en el país. Otorgar los permisos correspondientes a las empresas de productos pirotécnicos y químicos.</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</si>
  <si>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</si>
  <si>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r>
      <rPr>
        <b/>
        <sz val="10"/>
        <rFont val="Verdana"/>
        <family val="2"/>
      </rPr>
      <t>7420-</t>
    </r>
    <r>
      <rPr>
        <sz val="10"/>
        <rFont val="Verdana"/>
        <family val="2"/>
      </rPr>
      <t>Acciones comunes P50</t>
    </r>
  </si>
  <si>
    <r>
      <rPr>
        <b/>
        <sz val="10"/>
        <rFont val="Verdana"/>
        <family val="2"/>
      </rPr>
      <t xml:space="preserve">7447- </t>
    </r>
    <r>
      <rPr>
        <sz val="10"/>
        <rFont val="Verdana"/>
        <family val="2"/>
      </rPr>
      <t>Ciudadanos expuestos a violencia, crímenes y delitos que participan en las actividades de prevención.</t>
    </r>
  </si>
  <si>
    <r>
      <rPr>
        <b/>
        <sz val="10"/>
        <rFont val="Verdana"/>
        <family val="2"/>
      </rPr>
      <t>6867-</t>
    </r>
    <r>
      <rPr>
        <sz val="10"/>
        <rFont val="Verdana"/>
        <family val="2"/>
      </rPr>
      <t xml:space="preserve"> Negocios de expendio bebidas alcohólicas inspeccionados para el cumplimiento de las leyes normativas vigentes.</t>
    </r>
  </si>
  <si>
    <r>
      <rPr>
        <b/>
        <sz val="10"/>
        <rFont val="Verdana"/>
        <family val="2"/>
      </rPr>
      <t>7895-</t>
    </r>
    <r>
      <rPr>
        <sz val="10"/>
        <rFont val="Verdana"/>
        <family val="2"/>
      </rPr>
      <t>Municipios con Mesas Locales de Seguridad, Ciudadanía y Género fortalecidas y en funcionamiento.</t>
    </r>
  </si>
  <si>
    <r>
      <rPr>
        <b/>
        <sz val="10"/>
        <rFont val="Verdana"/>
        <family val="2"/>
      </rPr>
      <t>7935-</t>
    </r>
    <r>
      <rPr>
        <sz val="10"/>
        <rFont val="Verdana"/>
        <family val="2"/>
      </rPr>
      <t>Campañas de entrega e incautación de armas de fuego ilegales.</t>
    </r>
  </si>
  <si>
    <t>7935- Campaña de entrega e incautación de armas de fuegos ilegales.</t>
  </si>
  <si>
    <t>En este trimestre se logro ejecutar la meta programada en un (100%) logrando regular y controlar 25 negocios de comercialización de armas frente a los 25 programados.</t>
  </si>
  <si>
    <t xml:space="preserve">En el apartado financiero se refleja una ejecución del (37%) RD$ 3,636,567.90 respecto a los RD$ 9,832,829.00 programados para el periodo, los fondos se utilizaron para sustentar la carga fija de la unidad ejecutora, pago de nómina, viáticos, pago de electricidad y combustible. El desvío del (63%), es debido en su mayoría al periodo de transición de las autoridades administrativas, lo que detuvo los procesos de ejecución presupuestaria desde mediados del mes de julio. Es importante destacar que las ejecutorias a nivel financiero fueron suspendidas por las autoridades anteriores desde el momento en el que fue publicado el decreto Número. 420-24, en el cual fueron designadas las nuevas autoridades y a los procesos de contratación de vacantes que quedaron pendientes.  </t>
  </si>
  <si>
    <r>
      <t xml:space="preserve">Para el tercer trimestre la meta fue superada en un 175%, lograron regular un total de </t>
    </r>
    <r>
      <rPr>
        <b/>
        <i/>
        <sz val="10"/>
        <rFont val="Verdana"/>
        <family val="2"/>
      </rPr>
      <t>12,251</t>
    </r>
    <r>
      <rPr>
        <i/>
        <sz val="10"/>
        <rFont val="Verdana"/>
        <family val="2"/>
      </rPr>
      <t xml:space="preserve"> armas de fuego en el territorio nacional. </t>
    </r>
  </si>
  <si>
    <r>
      <t xml:space="preserve">El desvío en la meta física del producto del (75%) se debe, a los operativos realizados con el objetivo de culminar el cúmulo de trabajos que quedaron pendientes desde la finalización de la </t>
    </r>
    <r>
      <rPr>
        <b/>
        <i/>
        <sz val="10"/>
        <rFont val="Verdana"/>
        <family val="2"/>
      </rPr>
      <t>gracia</t>
    </r>
    <r>
      <rPr>
        <i/>
        <sz val="10"/>
        <rFont val="Verdana"/>
        <family val="2"/>
      </rPr>
      <t xml:space="preserve"> otorgada para la renovación de licencias de armas de fuego en los pasados meses de (enero – mayo). Lo que provocó un aumentó considerablemente de la cantidad de licencias otorgadas durante el mes de septiembre.  
En el apartado financiero, la subejecución del (39.5%) del presupuesto, se atribuye principalmente al periodo de transición de las autoridades administrativas, lo que provocó una detención en los procesos de ejecución presupuestaria a partir de mediados de julio. Cabe destacar que las autoridades anteriores suspendieron las acciones financieras desde la publicación del decreto Número. 420-24, que designó a las nuevas autoridades, limitando la operatividad financiera solo a cumplir con los compromisos y necesidades impostergables, cómo el pago de las nóminas y la adquisición de suministros básicos.  
En el apartado financiero, la ejecución de RD$ 25,029,476.75, corresponde al pago de la nómina del personal y los viáticos; el desvío del (45.08%) se debe a que los procesos de compras programados no pudieron ser completados dentro del período.
</t>
    </r>
  </si>
  <si>
    <r>
      <t xml:space="preserve">Este producto será evaluada al finalizar el cuarto trimestre a fines de tener datos más representativos, respecto a las empresas autorizadas a realizar operaciones de importación y detonación de productos pirotécnicos además de importación de productos químicos. No obstante, es importante destacar que en el transcurso del trimestre han sido otorgados los siguientes permisos a la empresas químicas y pirotécnicas registradas: </t>
    </r>
    <r>
      <rPr>
        <b/>
        <i/>
        <sz val="10"/>
        <rFont val="Verdana"/>
        <family val="2"/>
      </rPr>
      <t>111-</t>
    </r>
    <r>
      <rPr>
        <i/>
        <sz val="10"/>
        <rFont val="Verdana"/>
        <family val="2"/>
      </rPr>
      <t xml:space="preserve"> permisos para la realización de exhibiciones pirotécnicas, </t>
    </r>
    <r>
      <rPr>
        <b/>
        <i/>
        <sz val="10"/>
        <rFont val="Verdana"/>
        <family val="2"/>
      </rPr>
      <t xml:space="preserve">12- </t>
    </r>
    <r>
      <rPr>
        <i/>
        <sz val="10"/>
        <rFont val="Verdana"/>
        <family val="2"/>
      </rPr>
      <t xml:space="preserve">permisos para importar fuegos artificiales y </t>
    </r>
    <r>
      <rPr>
        <b/>
        <i/>
        <sz val="10"/>
        <rFont val="Verdana"/>
        <family val="2"/>
      </rPr>
      <t>100-</t>
    </r>
    <r>
      <rPr>
        <i/>
        <sz val="10"/>
        <rFont val="Verdana"/>
        <family val="2"/>
      </rPr>
      <t xml:space="preserve"> para importación de productos químicos. </t>
    </r>
  </si>
  <si>
    <t xml:space="preserve">La meta física de este producto está programada para ser medida a final de año en el 4to trimestre. Por el lado financiero, el producto posee una ejecución del (16.08%) RD$ 1,706,310.36 de los RD$ 10,613,810.00 programados para el trimestre, los cuales se utilizaron para costear la carga fija de la unidad ejecutora. El desvío presentado, se debe en mayor parte al periodo de transición de autoridades administrativas lo que detuvo los procesos de ejecución presupuestaria desde mediados del mes de julio. </t>
  </si>
  <si>
    <r>
      <t xml:space="preserve">Para este 3er trimestre el producto no tiene meta física programada, ya que la misma está pautada para ser evaluada a final de año. Sin embargo, es relevante destacar que durante el transcurso del trimestre se llevó a cabo la segunda de las dos campañas programadas para el año, titulada </t>
    </r>
    <r>
      <rPr>
        <b/>
        <i/>
        <sz val="10"/>
        <rFont val="Verdana"/>
        <family val="2"/>
      </rPr>
      <t>"Hablemos de convivencia y seguridad"</t>
    </r>
    <r>
      <rPr>
        <i/>
        <sz val="10"/>
        <rFont val="Verdana"/>
        <family val="2"/>
      </rPr>
      <t xml:space="preserve">. Actividad desarrollada en la ciudad del Seibo, sirviendo como un espacio que busca contribuir a la enseñanza de jóvenes en aptitudes para el ejercicio efectivo de la ciudadanía activa e incluyente, desde el aprendizaje, como herramienta para la convivencia y la seguridad ciudadana, la cual contó con la participación aproximada de 600 jóvenes. Por otro lado, fueron recibidas </t>
    </r>
    <r>
      <rPr>
        <b/>
        <i/>
        <sz val="10"/>
        <rFont val="Verdana"/>
        <family val="2"/>
      </rPr>
      <t>105</t>
    </r>
    <r>
      <rPr>
        <i/>
        <sz val="10"/>
        <rFont val="Verdana"/>
        <family val="2"/>
      </rPr>
      <t xml:space="preserve"> denuncias las cuales se encuentran en proceso de respuesta y/o solución.  </t>
    </r>
  </si>
  <si>
    <r>
      <rPr>
        <i/>
        <sz val="10"/>
        <rFont val="Verdana"/>
        <family val="2"/>
      </rPr>
      <t xml:space="preserve">La meta fue programada para ser medida a final de año, destacando que durante el transcurso del trimestre han sido desarrolladas las acciones características del producto. Con respecto a la meta financiera, el producto muestra una ejecución del (81.79%) del presupuesto asignado para el periodo, el mismo se utilizó en el pago de la carga fija de la unidad ejecutora, incluido lo necesario para ejecutar la campaña de convivencia ciudadana. El desvío del (18.21%) se debe, al periodo de transición de autoridades administrativas, lo que detuvo los procesos de ejecución presupuestaria desde mediados del mes de julio, destacando que las ejecutorias a nivel financiero fueron suspendidas por las autoridades anteriores desde el momento en el que fue publicado el decreto </t>
    </r>
    <r>
      <rPr>
        <b/>
        <i/>
        <sz val="10"/>
        <rFont val="Verdana"/>
        <family val="2"/>
      </rPr>
      <t>Número. 420-24</t>
    </r>
    <r>
      <rPr>
        <i/>
        <sz val="10"/>
        <rFont val="Verdana"/>
        <family val="2"/>
      </rPr>
      <t>, en el cual fueron designadas las nuevas autoridades.</t>
    </r>
  </si>
  <si>
    <r>
      <t xml:space="preserve">Este producto no tiene meta física programada para este trimestre, debido a que la misma fue establecida para final de año, resaltando que son ejecutadas las acciones correspondientes al funcionamiento del mismo. 
En este sentido, durante este trimestre fueron realizadas un total de </t>
    </r>
    <r>
      <rPr>
        <b/>
        <i/>
        <sz val="10"/>
        <rFont val="Verdana"/>
        <family val="2"/>
      </rPr>
      <t>56</t>
    </r>
    <r>
      <rPr>
        <i/>
        <sz val="10"/>
        <rFont val="Verdana"/>
        <family val="2"/>
      </rPr>
      <t xml:space="preserve"> actividades orientadas al logro de los objetivos planteados, entre las cuales podemos mencionar: reuniones sostenidas con el PNUD para fortalecer el proyecto de cooperación para capacitaciones de las mesas de ciudadanía y género, diversas reuniones con gobernaciones a fines de dejar instauradas las unidades locales de implementación de la ENISC, reuniones con Google para en miras de tecnificar las operaciones de la unidad ejecutora, entre otras. </t>
    </r>
  </si>
  <si>
    <t>Directora de Planificación y Desarrollo</t>
  </si>
  <si>
    <t xml:space="preserve">El producto no tiene meta física programada para este trimestre. En lo referente a la meta financiera, durante este trimestre se consumieron RD$ 7,831,411.00 (43.98%) respecto a los RD$ 17,807,581.00 programados, los cuales fueron utilizados para mantener la carga fija de la unidad ejecutora (nómina y viáticos), el pago de publicidad y adquisición de combustible. La subejecución presentada, es debido en su mayoría, al periodo de transición de las autoridades administrativas, lo que detuvo los procesos de ejecución presupuestaria desde mediados del mes de julio, además de las vacantes programadas que aún están pendientes y a los reajustes salariales programados, que no han sido ejecutados.  </t>
  </si>
  <si>
    <t xml:space="preserve">En este período, el desvío del (39%) en la meta física, se debe principalmente a los cambios de autoridades acontecidos en el ministerio y por otro lado a la demora del proceso en relación con las repuestas que deben ser emitidas por los organismos de depuración internacionales y por la presidencia.  
En el apartado financiero, se presenta una ejecución de un (48.41%) RD$ 9,573,047.46, correspondientes al pago de la carga fija de la unidad ejecutora (nómina) y materiales de impresión. El desvío en la ejecución se debe a que no pudo ser ejecutada en su totalidad la meta física programada y al periodo de transición de autoridades administrativas, lo que detuvo los procesos de ejecución presupuestaria desde mediados del mes de julio.  </t>
  </si>
  <si>
    <r>
      <t>En este periodo la meta física fue ejecutada en un (61%), logrando naturalizar un total de</t>
    </r>
    <r>
      <rPr>
        <b/>
        <i/>
        <sz val="10"/>
        <rFont val="Verdana"/>
        <family val="2"/>
      </rPr>
      <t xml:space="preserve"> 62</t>
    </r>
    <r>
      <rPr>
        <i/>
        <sz val="10"/>
        <rFont val="Verdana"/>
        <family val="2"/>
      </rPr>
      <t xml:space="preserve"> ciudadanos extranjeros.</t>
    </r>
  </si>
  <si>
    <r>
      <t>Para éste 3er trimestre, la meta física programada fue ejecutada en un (105%), logrando inspeccionar</t>
    </r>
    <r>
      <rPr>
        <b/>
        <i/>
        <sz val="10"/>
        <rFont val="Verdana"/>
        <family val="2"/>
      </rPr>
      <t xml:space="preserve"> 1,375 </t>
    </r>
    <r>
      <rPr>
        <i/>
        <sz val="10"/>
        <rFont val="Verdana"/>
        <family val="2"/>
      </rPr>
      <t xml:space="preserve">negocios de expendio de bebidas alcohólicas a nivel nacional, enfatizando los sectores intervenidos. Además, fueron supervisados </t>
    </r>
    <r>
      <rPr>
        <b/>
        <i/>
        <sz val="10"/>
        <rFont val="Verdana"/>
        <family val="2"/>
      </rPr>
      <t>40,487</t>
    </r>
    <r>
      <rPr>
        <i/>
        <sz val="10"/>
        <rFont val="Verdana"/>
        <family val="2"/>
      </rPr>
      <t xml:space="preserve"> negocios, resultando </t>
    </r>
    <r>
      <rPr>
        <b/>
        <i/>
        <sz val="10"/>
        <rFont val="Verdana"/>
        <family val="2"/>
      </rPr>
      <t>506</t>
    </r>
    <r>
      <rPr>
        <i/>
        <sz val="10"/>
        <rFont val="Verdana"/>
        <family val="2"/>
      </rPr>
      <t xml:space="preserve"> notificados y </t>
    </r>
    <r>
      <rPr>
        <b/>
        <i/>
        <sz val="10"/>
        <rFont val="Verdana"/>
        <family val="2"/>
      </rPr>
      <t>191</t>
    </r>
    <r>
      <rPr>
        <i/>
        <sz val="10"/>
        <rFont val="Verdana"/>
        <family val="2"/>
      </rPr>
      <t xml:space="preserve"> clausurados, mediante 30 operativos realizados. Dando como resultado la necesidad de impartir </t>
    </r>
    <r>
      <rPr>
        <b/>
        <i/>
        <sz val="10"/>
        <rFont val="Verdana"/>
        <family val="2"/>
      </rPr>
      <t>50</t>
    </r>
    <r>
      <rPr>
        <i/>
        <sz val="10"/>
        <rFont val="Verdana"/>
        <family val="2"/>
      </rPr>
      <t xml:space="preserve"> charlas a los administradores y/o dueños de algunos establecimientos que incurrieron en faltas a la Leyes establecidas.</t>
    </r>
  </si>
  <si>
    <r>
      <rPr>
        <i/>
        <sz val="10"/>
        <rFont val="Verdana"/>
        <family val="2"/>
      </rPr>
      <t xml:space="preserve">Para este tercer trimestre la meta física programada en el producto no refleja desvíos significativos, logrando ejecutar un 105% con 1,375 negocios inspeccionados.
</t>
    </r>
    <r>
      <rPr>
        <i/>
        <sz val="10"/>
        <color rgb="FFFF0000"/>
        <rFont val="Verdana"/>
        <family val="2"/>
      </rPr>
      <t xml:space="preserve"> 
</t>
    </r>
    <r>
      <rPr>
        <i/>
        <sz val="10"/>
        <rFont val="Verdana"/>
        <family val="2"/>
      </rPr>
      <t>Por el lado financiero el desvío del (33.31%) se debe al periodo de transición de las autoridades administrativas lo que detuvo los procesos de ejecución presupuestaria desde mediados del mes de julio y al reajuste salarial que fue programado, pero aún no ha sido aplicado.</t>
    </r>
  </si>
  <si>
    <t xml:space="preserve">Para este 3er trimestre, el producto no presenta ejecución física ya que la meta total está programada para ser medida a final de año en el 4to trimestre. No obstante la unidad ejecutora se mantiene realizando actividades con el propósito de establecer estrategias colaborativas en temas relacionados con el desarme de la población y la reducción del uso de armas ilegales.
</t>
  </si>
  <si>
    <t xml:space="preserve">Para este trimestre, el producto no presenta ejecución física ya que la meta total está programada para ser medida a final de año en el 4to trimestre.
En lo que respecta a la meta financiera, desvío del (5.6%) respecto al monto programado, esto se debe en mayor parte al periodo de transición de autoridades administrativas lo que detuvo los procesos de ejecución presupuestaria desde mediados del mes de julio. </t>
  </si>
  <si>
    <t>Para este 3er trimestre, la meta física presenta un desvío del (10.9%) respecto a lo programado, esto se debe a las 18 problemáticas solucionadas en los territorios por la unidad ejecutora, fuera de las 165 planificadas, aprovechando la intervención de otros organismos del estado.
Respecto a la meta financiera, el desvío del (77.98%), se debe, a que los fondos destinados para la incorporación de los Policías Auxiliares aún no han sido ejecutados, debido a que no han sido completados los procesos de reclutamiento y selección de estos; además de la publicación del decreto Número. 420-24, en el cual se designan las nuevas autoridades en el Ministerio, lo que ha retrasado los procesos de ejecución financiera programados para el producto.</t>
  </si>
  <si>
    <t xml:space="preserve">Durante este trimestre, la unidad ejecutora les ha dado seguimiento a las acciones relacionadas con la seguridad y la gestión de problemáticas sociales, contando con la estrecha colaboración de la sociedad civil y otros organismos. En conjunto, fueron identificas, canalizadas y solucionadas un total de 183 problemáticas de las 165 programadas, lo que representa una ejecución de un (110.9%). Adicional a este, se llevaron a cabo 70 reuniones de las Mesas Locales, 7 conferencias y 183 actividades gestionadas a través de estas mesas. También completaron su graduación un total de 80 policías municipales. Fortaleciendo así nuestras capacidades locales.
En apoyo a la Estrategia Integral de Seguridad Ciudadana "Mi País Seguro”, fueron ejecutadas diversas actividades significativas. Entre estas acciones, fue coordinada la entrega de kits de primeros auxilios, uniformes, útiles deportivos, cascos protectores, instrumentos musicales, luminarias, estufas y neveras en las ciudades de Santiago, San Cristóbal, La Vega, Valverde Mao, San José de las Matas y Jarabacoa. Estas acciones beneficiaron aproximadamente a 24,800 personas en condiciones de vulnerabilidad. </t>
  </si>
  <si>
    <t>En este 3er trimestre se superó la programación, logrando intervenir 36 barrios, beneficiando a través de las 74 actividades de prevención desarrolladas a un total de 2,458 ciudadanos residentes en los sectores vulnerables intervenidos.</t>
  </si>
  <si>
    <t>Durante este tercer trimestre la meta física presenta un desvío de un (50%), a causa de la intervención de 36 barrios, superando la meta programada. Esto es debido, a las solicitudes recibidas por parte directores de escuelas públicas para la realización de charlas y talleres a sus estudiantes, lo que trajo como consecuencia el incremento de las intervenciones, en 12 barrios adicionales que no fueron programados para ser intervenidos en el trimestre.
Con respecto a la meta financiera, el desvío del (38.02%) se debe al periodo de transición de autoridades administrativas, lo que detuvo los procesos de ejecución presupuestaria desde mediados del mes de julio. Es importante destacar que las ejecutorias a nivel financiero fueron suspendidas por las autoridades anteriores desde el momento en el que fue publicado el decreto Número. 420-24, en el cual fueron designadas las nuevas autoridades.</t>
  </si>
  <si>
    <r>
      <rPr>
        <b/>
        <sz val="10"/>
        <rFont val="Verdana"/>
        <family val="2"/>
      </rPr>
      <t>7827-</t>
    </r>
    <r>
      <rPr>
        <sz val="10"/>
        <rFont val="Verdana"/>
        <family val="2"/>
      </rPr>
      <t xml:space="preserve"> Acciones que no generan producción P11 (Comunidad Segura)</t>
    </r>
  </si>
  <si>
    <t>Judelka Paykert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</si>
</sst>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10409]#,##0;\-#,##0"/>
    <numFmt numFmtId="165" formatCode="[$-10409]#,##0.00;\-#,##0.00"/>
    <numFmt numFmtId="166" formatCode="[$-10409]0.00%"/>
  </numFmts>
  <fonts count="21" x14ac:knownFonts="1">
    <font>
      <sz val="11"/>
      <color theme="1"/>
      <name val="Calibri"/>
      <family val="2"/>
      <scheme val="minor"/>
    </font>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i/>
      <sz val="10"/>
      <color rgb="FFFF0000"/>
      <name val="Verdana"/>
      <family val="2"/>
    </font>
    <font>
      <i/>
      <sz val="10"/>
      <name val="Verdana"/>
      <family val="2"/>
    </font>
    <font>
      <b/>
      <i/>
      <sz val="10"/>
      <name val="Verdana"/>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s>
  <borders count="42">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249977111117893"/>
      </right>
      <top style="thin">
        <color theme="0" tint="-0.34998626667073579"/>
      </top>
      <bottom style="thin">
        <color theme="0" tint="-0.499984740745262"/>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4.9989318521683403E-2"/>
      </left>
      <right style="thin">
        <color theme="0" tint="-0.249977111117893"/>
      </right>
      <top style="thin">
        <color theme="0" tint="-0.34998626667073579"/>
      </top>
      <bottom style="thin">
        <color theme="0" tint="-0.34998626667073579"/>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65">
    <xf numFmtId="0" fontId="0" fillId="0" borderId="0" xfId="0"/>
    <xf numFmtId="0" fontId="5" fillId="0" borderId="0" xfId="0" applyFont="1" applyProtection="1">
      <protection locked="0"/>
    </xf>
    <xf numFmtId="0" fontId="5" fillId="0" borderId="0" xfId="0" applyFont="1"/>
    <xf numFmtId="0" fontId="9" fillId="0" borderId="0" xfId="0" applyFont="1" applyProtection="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1" fillId="5" borderId="11" xfId="0" applyFont="1" applyFill="1" applyBorder="1" applyAlignment="1">
      <alignment horizontal="center" vertical="center" wrapText="1" readingOrder="1"/>
    </xf>
    <xf numFmtId="0" fontId="11" fillId="5" borderId="12" xfId="0" applyFont="1" applyFill="1" applyBorder="1" applyAlignment="1">
      <alignment horizontal="center" vertical="center" wrapText="1" readingOrder="1"/>
    </xf>
    <xf numFmtId="0" fontId="11" fillId="5" borderId="13" xfId="0" applyFont="1" applyFill="1" applyBorder="1" applyAlignment="1">
      <alignment horizontal="center" vertical="center" wrapText="1" readingOrder="1"/>
    </xf>
    <xf numFmtId="0" fontId="8" fillId="0" borderId="0" xfId="0" applyFont="1" applyAlignment="1" applyProtection="1">
      <alignment horizontal="left" vertical="center" wrapText="1"/>
      <protection locked="0"/>
    </xf>
    <xf numFmtId="0" fontId="11" fillId="0" borderId="3" xfId="0" applyFont="1" applyBorder="1" applyAlignment="1">
      <alignment vertical="center"/>
    </xf>
    <xf numFmtId="0" fontId="13" fillId="0" borderId="3" xfId="0" applyFont="1" applyBorder="1"/>
    <xf numFmtId="0" fontId="11" fillId="0" borderId="3" xfId="0" applyFont="1" applyBorder="1" applyAlignment="1">
      <alignment vertical="center" wrapText="1"/>
    </xf>
    <xf numFmtId="0" fontId="10" fillId="0" borderId="3" xfId="0" applyFont="1" applyBorder="1"/>
    <xf numFmtId="0" fontId="10" fillId="0" borderId="0" xfId="0" applyFont="1"/>
    <xf numFmtId="165" fontId="15" fillId="0" borderId="9" xfId="0" applyNumberFormat="1" applyFont="1" applyBorder="1" applyAlignment="1" applyProtection="1">
      <alignment horizontal="center" vertical="center" wrapText="1" readingOrder="1"/>
      <protection locked="0"/>
    </xf>
    <xf numFmtId="165" fontId="15" fillId="5" borderId="9" xfId="0" applyNumberFormat="1" applyFont="1" applyFill="1" applyBorder="1" applyAlignment="1" applyProtection="1">
      <alignment horizontal="center" vertical="center" wrapText="1" readingOrder="1"/>
      <protection locked="0"/>
    </xf>
    <xf numFmtId="164" fontId="15" fillId="0" borderId="9" xfId="0" applyNumberFormat="1" applyFont="1" applyBorder="1" applyAlignment="1" applyProtection="1">
      <alignment horizontal="center" vertical="center" wrapText="1"/>
      <protection locked="0"/>
    </xf>
    <xf numFmtId="10" fontId="15" fillId="4" borderId="9" xfId="1" applyNumberFormat="1" applyFont="1" applyFill="1" applyBorder="1" applyAlignment="1" applyProtection="1">
      <alignment horizontal="center" vertical="center" wrapText="1" readingOrder="1"/>
      <protection locked="0"/>
    </xf>
    <xf numFmtId="166" fontId="15" fillId="4" borderId="8" xfId="0" applyNumberFormat="1" applyFont="1" applyFill="1" applyBorder="1" applyAlignment="1" applyProtection="1">
      <alignment horizontal="center" vertical="center" wrapText="1" readingOrder="1"/>
      <protection locked="0"/>
    </xf>
    <xf numFmtId="0" fontId="13" fillId="0" borderId="6" xfId="0" applyFont="1" applyBorder="1" applyAlignment="1">
      <alignment vertical="top"/>
    </xf>
    <xf numFmtId="4" fontId="10" fillId="0" borderId="6" xfId="0" applyNumberFormat="1" applyFont="1" applyBorder="1" applyAlignment="1">
      <alignment vertical="top" wrapText="1"/>
    </xf>
    <xf numFmtId="0" fontId="15" fillId="0" borderId="0" xfId="0" applyFont="1" applyProtection="1">
      <protection locked="0"/>
    </xf>
    <xf numFmtId="0" fontId="11" fillId="0" borderId="16" xfId="0" applyFont="1" applyBorder="1" applyAlignment="1">
      <alignment vertical="center"/>
    </xf>
    <xf numFmtId="0" fontId="13" fillId="0" borderId="16" xfId="0" applyFont="1" applyBorder="1"/>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pplyProtection="1">
      <alignment horizontal="center" vertical="center" wrapText="1"/>
      <protection locked="0"/>
    </xf>
    <xf numFmtId="0" fontId="11" fillId="0" borderId="16" xfId="0" applyFont="1" applyBorder="1" applyAlignment="1">
      <alignment vertical="center" wrapText="1"/>
    </xf>
    <xf numFmtId="0" fontId="15" fillId="0" borderId="16" xfId="0" applyFont="1" applyBorder="1" applyAlignment="1" applyProtection="1">
      <alignment vertical="center" wrapText="1"/>
      <protection locked="0"/>
    </xf>
    <xf numFmtId="164" fontId="15" fillId="0" borderId="16" xfId="0" applyNumberFormat="1" applyFont="1" applyBorder="1" applyAlignment="1" applyProtection="1">
      <alignment horizontal="center" vertical="center" wrapText="1" readingOrder="1"/>
      <protection locked="0"/>
    </xf>
    <xf numFmtId="165" fontId="15" fillId="0" borderId="16" xfId="0" applyNumberFormat="1" applyFont="1" applyBorder="1" applyAlignment="1" applyProtection="1">
      <alignment horizontal="center" vertical="center" wrapText="1" readingOrder="1"/>
      <protection locked="0"/>
    </xf>
    <xf numFmtId="10" fontId="15" fillId="4" borderId="16" xfId="1" applyNumberFormat="1" applyFont="1" applyFill="1" applyBorder="1" applyAlignment="1" applyProtection="1">
      <alignment horizontal="center" vertical="center" wrapText="1" readingOrder="1"/>
      <protection locked="0"/>
    </xf>
    <xf numFmtId="166" fontId="15" fillId="4" borderId="16" xfId="0" applyNumberFormat="1" applyFont="1" applyFill="1" applyBorder="1" applyAlignment="1" applyProtection="1">
      <alignment horizontal="center" vertical="center" wrapText="1" readingOrder="1"/>
      <protection locked="0"/>
    </xf>
    <xf numFmtId="1" fontId="15" fillId="0" borderId="16" xfId="0" applyNumberFormat="1" applyFont="1" applyBorder="1" applyAlignment="1" applyProtection="1">
      <alignment horizontal="center" vertical="center" wrapText="1" readingOrder="1"/>
      <protection locked="0"/>
    </xf>
    <xf numFmtId="0" fontId="11" fillId="6" borderId="16" xfId="0" applyFont="1" applyFill="1" applyBorder="1" applyAlignment="1" applyProtection="1">
      <alignment vertical="center" wrapText="1"/>
      <protection locked="0"/>
    </xf>
    <xf numFmtId="0" fontId="11" fillId="0" borderId="16" xfId="0" applyFont="1" applyBorder="1" applyAlignment="1" applyProtection="1">
      <alignment vertical="center" wrapText="1"/>
      <protection locked="0"/>
    </xf>
    <xf numFmtId="165" fontId="15" fillId="0" borderId="19" xfId="0" applyNumberFormat="1" applyFont="1" applyBorder="1" applyAlignment="1" applyProtection="1">
      <alignment horizontal="center" vertical="center" wrapText="1" readingOrder="1"/>
      <protection locked="0"/>
    </xf>
    <xf numFmtId="165" fontId="15" fillId="5" borderId="19" xfId="0" applyNumberFormat="1" applyFont="1" applyFill="1" applyBorder="1" applyAlignment="1" applyProtection="1">
      <alignment horizontal="center" vertical="center" wrapText="1" readingOrder="1"/>
      <protection locked="0"/>
    </xf>
    <xf numFmtId="164" fontId="15" fillId="0" borderId="19" xfId="0" applyNumberFormat="1" applyFont="1" applyBorder="1" applyAlignment="1" applyProtection="1">
      <alignment horizontal="center" vertical="center" wrapText="1"/>
      <protection locked="0"/>
    </xf>
    <xf numFmtId="10" fontId="15" fillId="4" borderId="19" xfId="1" applyNumberFormat="1" applyFont="1" applyFill="1" applyBorder="1" applyAlignment="1" applyProtection="1">
      <alignment horizontal="center" vertical="center" wrapText="1" readingOrder="1"/>
      <protection locked="0"/>
    </xf>
    <xf numFmtId="166" fontId="15" fillId="4" borderId="20" xfId="0" applyNumberFormat="1" applyFont="1" applyFill="1" applyBorder="1" applyAlignment="1" applyProtection="1">
      <alignment horizontal="center" vertical="center" wrapText="1" readingOrder="1"/>
      <protection locked="0"/>
    </xf>
    <xf numFmtId="0" fontId="10" fillId="0" borderId="23" xfId="0" applyFont="1" applyBorder="1"/>
    <xf numFmtId="0" fontId="15" fillId="0" borderId="24" xfId="0" applyFont="1" applyBorder="1" applyAlignment="1" applyProtection="1">
      <alignment vertical="center" wrapText="1"/>
      <protection locked="0"/>
    </xf>
    <xf numFmtId="164" fontId="15" fillId="0" borderId="24" xfId="0" applyNumberFormat="1" applyFont="1" applyBorder="1" applyAlignment="1" applyProtection="1">
      <alignment horizontal="center" vertical="center" wrapText="1" readingOrder="1"/>
      <protection locked="0"/>
    </xf>
    <xf numFmtId="10" fontId="15" fillId="4" borderId="24" xfId="1" applyNumberFormat="1" applyFont="1" applyFill="1" applyBorder="1" applyAlignment="1" applyProtection="1">
      <alignment horizontal="center" vertical="center" wrapText="1" readingOrder="1"/>
      <protection locked="0"/>
    </xf>
    <xf numFmtId="166" fontId="15" fillId="4" borderId="24" xfId="0" applyNumberFormat="1" applyFont="1" applyFill="1" applyBorder="1" applyAlignment="1" applyProtection="1">
      <alignment horizontal="center" vertical="center" wrapText="1" readingOrder="1"/>
      <protection locked="0"/>
    </xf>
    <xf numFmtId="0" fontId="11" fillId="5" borderId="25" xfId="0" applyFont="1" applyFill="1" applyBorder="1" applyAlignment="1">
      <alignment horizontal="center" vertical="center" wrapText="1" readingOrder="1"/>
    </xf>
    <xf numFmtId="165" fontId="15" fillId="0" borderId="26" xfId="0" applyNumberFormat="1" applyFont="1" applyBorder="1" applyAlignment="1" applyProtection="1">
      <alignment horizontal="center" vertical="center" wrapText="1" readingOrder="1"/>
      <protection locked="0"/>
    </xf>
    <xf numFmtId="165" fontId="15" fillId="0" borderId="27" xfId="0" applyNumberFormat="1" applyFont="1" applyBorder="1" applyAlignment="1" applyProtection="1">
      <alignment horizontal="center" vertical="center" wrapText="1" readingOrder="1"/>
      <protection locked="0"/>
    </xf>
    <xf numFmtId="164" fontId="15" fillId="0" borderId="28" xfId="0" applyNumberFormat="1" applyFont="1" applyBorder="1" applyAlignment="1" applyProtection="1">
      <alignment horizontal="center" vertical="center" wrapText="1"/>
      <protection locked="0"/>
    </xf>
    <xf numFmtId="164" fontId="15" fillId="0" borderId="29" xfId="0" applyNumberFormat="1" applyFont="1" applyBorder="1" applyAlignment="1" applyProtection="1">
      <alignment horizontal="center" vertical="center" wrapText="1"/>
      <protection locked="0"/>
    </xf>
    <xf numFmtId="165" fontId="15" fillId="5" borderId="25" xfId="0" applyNumberFormat="1" applyFont="1" applyFill="1" applyBorder="1" applyAlignment="1" applyProtection="1">
      <alignment horizontal="center" vertical="center" wrapText="1" readingOrder="1"/>
      <protection locked="0"/>
    </xf>
    <xf numFmtId="164" fontId="15" fillId="5" borderId="25" xfId="0" applyNumberFormat="1" applyFont="1" applyFill="1" applyBorder="1" applyAlignment="1" applyProtection="1">
      <alignment horizontal="center" vertical="center" wrapText="1" readingOrder="1"/>
      <protection locked="0"/>
    </xf>
    <xf numFmtId="0" fontId="11" fillId="0" borderId="25" xfId="0" applyFont="1" applyBorder="1" applyAlignment="1">
      <alignment vertical="center"/>
    </xf>
    <xf numFmtId="0" fontId="13" fillId="0" borderId="25" xfId="0" applyFont="1" applyBorder="1"/>
    <xf numFmtId="0" fontId="10" fillId="0" borderId="25" xfId="0" applyFont="1" applyBorder="1" applyAlignment="1">
      <alignment horizontal="center" vertical="center" wrapText="1"/>
    </xf>
    <xf numFmtId="0" fontId="10" fillId="0" borderId="25" xfId="0" applyFont="1" applyBorder="1" applyAlignment="1">
      <alignment horizontal="center" vertical="center"/>
    </xf>
    <xf numFmtId="0" fontId="10" fillId="0" borderId="25" xfId="0" applyFont="1" applyBorder="1" applyAlignment="1" applyProtection="1">
      <alignment horizontal="center" vertical="center" wrapText="1"/>
      <protection locked="0"/>
    </xf>
    <xf numFmtId="0" fontId="11" fillId="0" borderId="25" xfId="0" applyFont="1" applyBorder="1" applyAlignment="1">
      <alignment vertical="center" wrapText="1"/>
    </xf>
    <xf numFmtId="0" fontId="15" fillId="0" borderId="25" xfId="0" applyFont="1" applyBorder="1" applyAlignment="1" applyProtection="1">
      <alignment vertical="center" wrapText="1"/>
      <protection locked="0"/>
    </xf>
    <xf numFmtId="164" fontId="15" fillId="0" borderId="25" xfId="0" applyNumberFormat="1" applyFont="1" applyBorder="1" applyAlignment="1" applyProtection="1">
      <alignment horizontal="center" vertical="center" wrapText="1" readingOrder="1"/>
      <protection locked="0"/>
    </xf>
    <xf numFmtId="165" fontId="15" fillId="0" borderId="25" xfId="0" applyNumberFormat="1" applyFont="1" applyBorder="1" applyAlignment="1" applyProtection="1">
      <alignment horizontal="center" vertical="center" wrapText="1" readingOrder="1"/>
      <protection locked="0"/>
    </xf>
    <xf numFmtId="164" fontId="15" fillId="0" borderId="25" xfId="0" applyNumberFormat="1" applyFont="1" applyBorder="1" applyAlignment="1" applyProtection="1">
      <alignment horizontal="center" vertical="center" wrapText="1"/>
      <protection locked="0"/>
    </xf>
    <xf numFmtId="10" fontId="15" fillId="4" borderId="25" xfId="1" applyNumberFormat="1" applyFont="1" applyFill="1" applyBorder="1" applyAlignment="1" applyProtection="1">
      <alignment horizontal="center" vertical="center" wrapText="1" readingOrder="1"/>
      <protection locked="0"/>
    </xf>
    <xf numFmtId="166" fontId="15" fillId="4" borderId="25" xfId="0" applyNumberFormat="1" applyFont="1" applyFill="1" applyBorder="1" applyAlignment="1" applyProtection="1">
      <alignment horizontal="center" vertical="center" wrapText="1" readingOrder="1"/>
      <protection locked="0"/>
    </xf>
    <xf numFmtId="0" fontId="11" fillId="6" borderId="25" xfId="0" applyFont="1" applyFill="1" applyBorder="1" applyAlignment="1" applyProtection="1">
      <alignment vertical="center" wrapText="1"/>
      <protection locked="0"/>
    </xf>
    <xf numFmtId="0" fontId="11" fillId="0" borderId="25" xfId="0" applyFont="1" applyBorder="1" applyAlignment="1" applyProtection="1">
      <alignment vertical="center" wrapText="1"/>
      <protection locked="0"/>
    </xf>
    <xf numFmtId="0" fontId="15" fillId="8" borderId="25" xfId="0" applyFont="1" applyFill="1" applyBorder="1" applyAlignment="1">
      <alignment vertical="top" wrapText="1"/>
    </xf>
    <xf numFmtId="0" fontId="11" fillId="9" borderId="25" xfId="0" applyFont="1" applyFill="1" applyBorder="1" applyAlignment="1">
      <alignment vertical="center" wrapText="1" readingOrder="1"/>
    </xf>
    <xf numFmtId="165" fontId="15" fillId="5" borderId="7" xfId="0" applyNumberFormat="1" applyFont="1" applyFill="1" applyBorder="1" applyAlignment="1" applyProtection="1">
      <alignment horizontal="center" vertical="center" wrapText="1" readingOrder="1"/>
      <protection locked="0"/>
    </xf>
    <xf numFmtId="165" fontId="15" fillId="5" borderId="18" xfId="0" applyNumberFormat="1" applyFont="1" applyFill="1" applyBorder="1" applyAlignment="1" applyProtection="1">
      <alignment horizontal="center" vertical="center" wrapText="1" readingOrder="1"/>
      <protection locked="0"/>
    </xf>
    <xf numFmtId="164" fontId="15" fillId="0" borderId="32" xfId="0" applyNumberFormat="1" applyFont="1" applyBorder="1" applyAlignment="1" applyProtection="1">
      <alignment horizontal="center" vertical="center" wrapText="1" readingOrder="1"/>
      <protection locked="0"/>
    </xf>
    <xf numFmtId="9" fontId="15" fillId="0" borderId="33" xfId="0" applyNumberFormat="1" applyFont="1" applyBorder="1" applyAlignment="1" applyProtection="1">
      <alignment horizontal="center" vertical="center" wrapText="1" readingOrder="1"/>
      <protection locked="0"/>
    </xf>
    <xf numFmtId="0" fontId="15" fillId="0" borderId="34"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164" fontId="15" fillId="0" borderId="36" xfId="0" applyNumberFormat="1" applyFont="1" applyBorder="1" applyAlignment="1" applyProtection="1">
      <alignment horizontal="center" vertical="center" wrapText="1" readingOrder="1"/>
      <protection locked="0"/>
    </xf>
    <xf numFmtId="0" fontId="11" fillId="5" borderId="35" xfId="0" applyFont="1" applyFill="1" applyBorder="1" applyAlignment="1">
      <alignment horizontal="center" vertical="center" wrapText="1" readingOrder="1"/>
    </xf>
    <xf numFmtId="43" fontId="0" fillId="0" borderId="37" xfId="3" applyFont="1" applyBorder="1" applyAlignment="1">
      <alignment horizontal="center" vertical="center"/>
    </xf>
    <xf numFmtId="43" fontId="0" fillId="0" borderId="38" xfId="3" applyFont="1" applyBorder="1" applyAlignment="1">
      <alignment horizontal="center" vertical="center"/>
    </xf>
    <xf numFmtId="164" fontId="15" fillId="5" borderId="18" xfId="0" applyNumberFormat="1" applyFont="1" applyFill="1" applyBorder="1" applyAlignment="1" applyProtection="1">
      <alignment horizontal="center" vertical="center" wrapText="1" readingOrder="1"/>
      <protection locked="0"/>
    </xf>
    <xf numFmtId="165" fontId="15" fillId="5" borderId="11" xfId="0" applyNumberFormat="1" applyFont="1" applyFill="1" applyBorder="1" applyAlignment="1" applyProtection="1">
      <alignment horizontal="center" vertical="center" wrapText="1" readingOrder="1"/>
      <protection locked="0"/>
    </xf>
    <xf numFmtId="164" fontId="15" fillId="5" borderId="39" xfId="0" applyNumberFormat="1" applyFont="1" applyFill="1" applyBorder="1" applyAlignment="1" applyProtection="1">
      <alignment horizontal="center" vertical="center" wrapText="1" readingOrder="1"/>
      <protection locked="0"/>
    </xf>
    <xf numFmtId="43" fontId="0" fillId="0" borderId="40" xfId="3" applyFont="1" applyBorder="1" applyAlignment="1">
      <alignment horizontal="center" vertical="center"/>
    </xf>
    <xf numFmtId="0" fontId="15" fillId="0" borderId="7" xfId="0" applyNumberFormat="1" applyFont="1" applyFill="1" applyBorder="1" applyAlignment="1" applyProtection="1">
      <alignment vertical="center" wrapText="1"/>
      <protection locked="0"/>
    </xf>
    <xf numFmtId="164" fontId="15" fillId="0" borderId="9" xfId="0" applyNumberFormat="1" applyFont="1" applyFill="1" applyBorder="1" applyAlignment="1" applyProtection="1">
      <alignment horizontal="center" vertical="center" wrapText="1"/>
      <protection locked="0"/>
    </xf>
    <xf numFmtId="165" fontId="15" fillId="0" borderId="9" xfId="0" applyNumberFormat="1" applyFont="1" applyFill="1" applyBorder="1" applyAlignment="1" applyProtection="1">
      <alignment horizontal="center" vertical="center" wrapText="1" readingOrder="1"/>
      <protection locked="0"/>
    </xf>
    <xf numFmtId="164" fontId="15" fillId="0" borderId="16" xfId="0" applyNumberFormat="1" applyFont="1" applyFill="1" applyBorder="1" applyAlignment="1" applyProtection="1">
      <alignment horizontal="center" vertical="center" wrapText="1" readingOrder="1"/>
      <protection locked="0"/>
    </xf>
    <xf numFmtId="0" fontId="15" fillId="0" borderId="7" xfId="0" applyFont="1" applyFill="1" applyBorder="1" applyAlignment="1" applyProtection="1">
      <alignment vertical="center" wrapText="1"/>
      <protection locked="0"/>
    </xf>
    <xf numFmtId="0" fontId="15" fillId="0" borderId="18" xfId="0" applyFont="1" applyFill="1" applyBorder="1" applyAlignment="1" applyProtection="1">
      <alignment vertical="center" wrapText="1"/>
      <protection locked="0"/>
    </xf>
    <xf numFmtId="0" fontId="15" fillId="0" borderId="25" xfId="0" applyFont="1" applyFill="1" applyBorder="1" applyAlignment="1" applyProtection="1">
      <alignment vertical="center" wrapText="1"/>
      <protection locked="0"/>
    </xf>
    <xf numFmtId="0" fontId="15" fillId="0" borderId="24" xfId="0" applyFont="1" applyFill="1" applyBorder="1" applyAlignment="1" applyProtection="1">
      <alignment vertical="center" wrapText="1"/>
      <protection locked="0"/>
    </xf>
    <xf numFmtId="0" fontId="15" fillId="0" borderId="16" xfId="0" applyFont="1" applyFill="1" applyBorder="1" applyAlignment="1" applyProtection="1">
      <alignment vertical="center" wrapText="1"/>
      <protection locked="0"/>
    </xf>
    <xf numFmtId="0" fontId="15" fillId="0" borderId="34" xfId="0" applyNumberFormat="1" applyFont="1" applyFill="1" applyBorder="1" applyAlignment="1" applyProtection="1">
      <alignment horizontal="left" vertical="center" wrapText="1"/>
      <protection locked="0"/>
    </xf>
    <xf numFmtId="164" fontId="15" fillId="0" borderId="41" xfId="0" applyNumberFormat="1" applyFont="1" applyFill="1" applyBorder="1" applyAlignment="1" applyProtection="1">
      <alignment horizontal="left" vertical="center" wrapText="1"/>
      <protection locked="0"/>
    </xf>
    <xf numFmtId="0" fontId="6" fillId="2" borderId="25" xfId="0" applyFont="1" applyFill="1" applyBorder="1" applyAlignment="1">
      <alignment horizontal="left" vertical="center"/>
    </xf>
    <xf numFmtId="0" fontId="6" fillId="2" borderId="30" xfId="0" applyFont="1" applyFill="1" applyBorder="1" applyAlignment="1">
      <alignment horizontal="left" vertical="center"/>
    </xf>
    <xf numFmtId="0" fontId="17" fillId="6" borderId="25" xfId="0" applyFont="1" applyFill="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19" fillId="0" borderId="25" xfId="0" applyFont="1" applyBorder="1" applyAlignment="1" applyProtection="1">
      <alignment horizontal="justify" vertical="center" wrapText="1"/>
      <protection locked="0"/>
    </xf>
    <xf numFmtId="0" fontId="6" fillId="7" borderId="25" xfId="0" applyFont="1" applyFill="1" applyBorder="1" applyAlignment="1">
      <alignment horizontal="left" vertical="center"/>
    </xf>
    <xf numFmtId="0" fontId="16" fillId="0" borderId="0" xfId="0" applyFont="1" applyAlignment="1" applyProtection="1">
      <alignment horizontal="center"/>
      <protection locked="0"/>
    </xf>
    <xf numFmtId="0" fontId="8" fillId="0" borderId="24"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18" fillId="0" borderId="25" xfId="0" applyFont="1" applyBorder="1" applyAlignment="1" applyProtection="1">
      <alignment horizontal="justify" vertical="center" wrapText="1"/>
      <protection locked="0"/>
    </xf>
    <xf numFmtId="0" fontId="6" fillId="2" borderId="3" xfId="0" applyFont="1" applyFill="1" applyBorder="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10" fillId="0" borderId="5"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5" fillId="0" borderId="1" xfId="0" applyFont="1" applyBorder="1" applyAlignment="1" applyProtection="1">
      <alignment horizontal="center"/>
      <protection locked="0"/>
    </xf>
    <xf numFmtId="0" fontId="16" fillId="0" borderId="2" xfId="0" applyFont="1" applyBorder="1" applyAlignment="1" applyProtection="1">
      <alignment horizontal="center"/>
      <protection locked="0"/>
    </xf>
    <xf numFmtId="0" fontId="6" fillId="7" borderId="3" xfId="0" applyFont="1" applyFill="1" applyBorder="1" applyAlignment="1">
      <alignment horizontal="left" vertical="center"/>
    </xf>
    <xf numFmtId="0" fontId="6" fillId="7" borderId="0" xfId="0" applyFont="1" applyFill="1" applyAlignment="1">
      <alignment horizontal="left" vertical="center"/>
    </xf>
    <xf numFmtId="0" fontId="6" fillId="7" borderId="4" xfId="0" applyFont="1" applyFill="1" applyBorder="1" applyAlignment="1">
      <alignment horizontal="left" vertical="center"/>
    </xf>
    <xf numFmtId="0" fontId="16" fillId="3" borderId="25" xfId="0" applyFont="1" applyFill="1" applyBorder="1" applyAlignment="1">
      <alignment horizontal="center" vertical="center" wrapText="1" readingOrder="1"/>
    </xf>
    <xf numFmtId="0" fontId="7" fillId="0" borderId="25" xfId="0" applyFont="1" applyBorder="1" applyAlignment="1" applyProtection="1">
      <alignment vertical="center" wrapText="1"/>
      <protection locked="0"/>
    </xf>
    <xf numFmtId="44" fontId="15" fillId="0" borderId="21" xfId="2" applyFont="1" applyFill="1" applyBorder="1" applyAlignment="1" applyProtection="1">
      <alignment horizontal="center" vertical="center" wrapText="1" readingOrder="1"/>
      <protection locked="0"/>
    </xf>
    <xf numFmtId="44" fontId="15" fillId="0" borderId="12" xfId="2" applyFont="1" applyFill="1" applyBorder="1" applyAlignment="1" applyProtection="1">
      <alignment horizontal="center" vertical="center" wrapText="1" readingOrder="1"/>
      <protection locked="0"/>
    </xf>
    <xf numFmtId="10" fontId="15" fillId="0" borderId="12" xfId="1" applyNumberFormat="1" applyFont="1" applyFill="1" applyBorder="1" applyAlignment="1" applyProtection="1">
      <alignment horizontal="center" vertical="center" wrapText="1" readingOrder="1"/>
    </xf>
    <xf numFmtId="10" fontId="15" fillId="0" borderId="22" xfId="1" applyNumberFormat="1" applyFont="1" applyFill="1" applyBorder="1" applyAlignment="1" applyProtection="1">
      <alignment horizontal="center" vertical="center" wrapText="1" readingOrder="1"/>
    </xf>
    <xf numFmtId="0" fontId="11" fillId="5" borderId="9" xfId="0" applyFont="1" applyFill="1" applyBorder="1" applyAlignment="1">
      <alignment horizontal="center" vertical="center" wrapText="1" readingOrder="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43" fontId="0" fillId="0" borderId="13" xfId="2" applyNumberFormat="1" applyFont="1" applyFill="1" applyBorder="1" applyAlignment="1" applyProtection="1">
      <alignment horizontal="center" vertical="center" wrapText="1" readingOrder="1"/>
      <protection locked="0"/>
    </xf>
    <xf numFmtId="44" fontId="15" fillId="0" borderId="17" xfId="2" applyFont="1" applyFill="1" applyBorder="1" applyAlignment="1" applyProtection="1">
      <alignment horizontal="center" vertical="center" wrapText="1" readingOrder="1"/>
      <protection locked="0"/>
    </xf>
    <xf numFmtId="44" fontId="15" fillId="0" borderId="11" xfId="2" applyFont="1" applyFill="1" applyBorder="1" applyAlignment="1" applyProtection="1">
      <alignment horizontal="center" vertical="center" wrapText="1" readingOrder="1"/>
      <protection locked="0"/>
    </xf>
    <xf numFmtId="43" fontId="0" fillId="0" borderId="13" xfId="2" applyNumberFormat="1" applyFont="1" applyFill="1" applyBorder="1" applyAlignment="1" applyProtection="1">
      <alignment vertical="center" wrapText="1" readingOrder="1"/>
      <protection locked="0"/>
    </xf>
    <xf numFmtId="44" fontId="15" fillId="0" borderId="17" xfId="2" applyFont="1" applyFill="1" applyBorder="1" applyAlignment="1" applyProtection="1">
      <alignment vertical="center" wrapText="1" readingOrder="1"/>
      <protection locked="0"/>
    </xf>
    <xf numFmtId="44" fontId="15" fillId="0" borderId="11" xfId="2" applyFont="1" applyFill="1" applyBorder="1" applyAlignment="1" applyProtection="1">
      <alignment vertical="center" wrapText="1" readingOrder="1"/>
      <protection locked="0"/>
    </xf>
    <xf numFmtId="0" fontId="7" fillId="0" borderId="0" xfId="0" applyFont="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49" fontId="7" fillId="0" borderId="6" xfId="0" quotePrefix="1" applyNumberFormat="1"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10" fillId="0" borderId="6" xfId="0" applyFont="1" applyBorder="1" applyAlignment="1">
      <alignment horizontal="center" vertical="center" wrapText="1"/>
    </xf>
    <xf numFmtId="0" fontId="8" fillId="0" borderId="25" xfId="0" applyFont="1" applyBorder="1" applyAlignment="1" applyProtection="1">
      <alignment horizontal="left" vertical="center" wrapText="1"/>
      <protection locked="0"/>
    </xf>
    <xf numFmtId="44" fontId="15" fillId="0" borderId="25" xfId="2" applyFont="1" applyFill="1" applyBorder="1" applyAlignment="1" applyProtection="1">
      <alignment horizontal="center" vertical="center" wrapText="1" readingOrder="1"/>
      <protection locked="0"/>
    </xf>
    <xf numFmtId="10" fontId="15" fillId="0" borderId="25" xfId="1" applyNumberFormat="1" applyFont="1" applyFill="1" applyBorder="1" applyAlignment="1" applyProtection="1">
      <alignment horizontal="center" vertical="center" wrapText="1" readingOrder="1"/>
    </xf>
    <xf numFmtId="0" fontId="11" fillId="5" borderId="25" xfId="0" applyFont="1" applyFill="1" applyBorder="1" applyAlignment="1">
      <alignment horizontal="center" vertical="center" wrapText="1" readingOrder="1"/>
    </xf>
    <xf numFmtId="0" fontId="15" fillId="3" borderId="25" xfId="0" applyFont="1" applyFill="1" applyBorder="1" applyAlignment="1">
      <alignment vertical="top" wrapText="1"/>
    </xf>
    <xf numFmtId="0" fontId="10" fillId="0" borderId="25" xfId="0" applyFont="1" applyBorder="1" applyAlignment="1">
      <alignment horizontal="center" vertical="center" wrapText="1"/>
    </xf>
    <xf numFmtId="0" fontId="10" fillId="0" borderId="25" xfId="0" applyFont="1" applyBorder="1" applyAlignment="1">
      <alignment horizontal="left" vertical="center" wrapText="1"/>
    </xf>
    <xf numFmtId="49" fontId="7" fillId="0" borderId="25" xfId="0" quotePrefix="1" applyNumberFormat="1"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9" fillId="0" borderId="16" xfId="0" applyFont="1" applyBorder="1" applyAlignment="1" applyProtection="1">
      <alignment horizontal="justify" vertical="center" wrapText="1"/>
      <protection locked="0"/>
    </xf>
    <xf numFmtId="0" fontId="18" fillId="0" borderId="16" xfId="0" applyFont="1" applyBorder="1" applyAlignment="1" applyProtection="1">
      <alignment horizontal="justify" vertical="center" wrapText="1"/>
      <protection locked="0"/>
    </xf>
    <xf numFmtId="0" fontId="6" fillId="2" borderId="16" xfId="0" applyFont="1" applyFill="1" applyBorder="1" applyAlignment="1">
      <alignment horizontal="left" vertical="center"/>
    </xf>
    <xf numFmtId="0" fontId="6" fillId="7" borderId="16" xfId="0" applyFont="1" applyFill="1" applyBorder="1" applyAlignment="1">
      <alignment horizontal="left" vertical="center"/>
    </xf>
    <xf numFmtId="0" fontId="8" fillId="0" borderId="16" xfId="0" applyFont="1" applyBorder="1" applyAlignment="1" applyProtection="1">
      <alignment horizontal="left" vertical="center" wrapText="1"/>
      <protection locked="0"/>
    </xf>
    <xf numFmtId="0" fontId="17" fillId="6" borderId="16" xfId="0" applyFont="1" applyFill="1" applyBorder="1" applyAlignment="1" applyProtection="1">
      <alignment horizontal="left" vertical="center" wrapText="1"/>
      <protection locked="0"/>
    </xf>
    <xf numFmtId="0" fontId="11" fillId="5" borderId="23" xfId="0" applyFont="1" applyFill="1" applyBorder="1" applyAlignment="1">
      <alignment horizontal="center" vertical="center" wrapText="1" readingOrder="1"/>
    </xf>
    <xf numFmtId="0" fontId="15" fillId="3" borderId="23" xfId="0" applyFont="1" applyFill="1" applyBorder="1" applyAlignment="1">
      <alignment vertical="top" wrapText="1"/>
    </xf>
    <xf numFmtId="0" fontId="6" fillId="2" borderId="24" xfId="0" applyFont="1" applyFill="1" applyBorder="1" applyAlignment="1">
      <alignment horizontal="left" vertical="center"/>
    </xf>
    <xf numFmtId="0" fontId="7" fillId="0" borderId="16" xfId="0" applyFont="1" applyBorder="1" applyAlignment="1" applyProtection="1">
      <alignment horizontal="justify" vertical="center" wrapText="1"/>
      <protection locked="0"/>
    </xf>
    <xf numFmtId="44" fontId="15" fillId="0" borderId="24" xfId="2" applyFont="1" applyFill="1" applyBorder="1" applyAlignment="1" applyProtection="1">
      <alignment horizontal="center" vertical="center" wrapText="1" readingOrder="1"/>
      <protection locked="0"/>
    </xf>
    <xf numFmtId="10" fontId="15" fillId="0" borderId="24" xfId="1" applyNumberFormat="1" applyFont="1" applyFill="1" applyBorder="1" applyAlignment="1" applyProtection="1">
      <alignment horizontal="center" vertical="center" wrapText="1" readingOrder="1"/>
    </xf>
    <xf numFmtId="0" fontId="6" fillId="7" borderId="23" xfId="0" applyFont="1" applyFill="1" applyBorder="1" applyAlignment="1">
      <alignment horizontal="left" vertical="center"/>
    </xf>
    <xf numFmtId="0" fontId="7" fillId="8" borderId="16" xfId="0" applyFont="1" applyFill="1" applyBorder="1" applyAlignment="1" applyProtection="1">
      <alignment horizontal="left" vertical="center" wrapText="1"/>
      <protection locked="0"/>
    </xf>
    <xf numFmtId="0" fontId="10" fillId="0" borderId="16" xfId="0" applyFont="1" applyBorder="1" applyAlignment="1">
      <alignment horizontal="left" vertical="center" wrapText="1"/>
    </xf>
    <xf numFmtId="49" fontId="7" fillId="0" borderId="16" xfId="0" quotePrefix="1" applyNumberFormat="1" applyFont="1" applyBorder="1" applyAlignment="1" applyProtection="1">
      <alignment horizontal="left" vertical="center" wrapText="1"/>
      <protection locked="0"/>
    </xf>
    <xf numFmtId="0" fontId="10" fillId="0" borderId="16" xfId="0" applyFont="1" applyBorder="1" applyAlignment="1">
      <alignment horizontal="center" vertical="center" wrapText="1"/>
    </xf>
  </cellXfs>
  <cellStyles count="4">
    <cellStyle name="Millares" xfId="3" builtinId="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theme="0" tint="-0.499984740745262"/>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499984740745262"/>
        </right>
        <top style="thin">
          <color theme="0" tint="-0.499984740745262"/>
        </top>
        <bottom style="thin">
          <color theme="0" tint="-0.499984740745262"/>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rgb="FF0070C0"/>
        </top>
        <bottom style="thin">
          <color rgb="FF0070C0"/>
        </bottom>
        <vertical/>
        <horizontal style="thin">
          <color rgb="FF0070C0"/>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4.9989318521683403E-2"/>
        </left>
        <right style="thin">
          <color theme="0" tint="-0.249977111117893"/>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249977111117893"/>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tableStyle name="Invisible" pivot="0" table="0" count="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3:J29"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dataCellStyle="Millares"/>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IF(G24&gt;0,G24/E24,0)</calculatedColumnFormula>
    </tableColumn>
    <tableColumn id="8"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6" displayName="Tabla16" ref="A23:J24"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IF(G24&gt;0,G24/E24,0)</calculatedColumnFormula>
    </tableColumn>
    <tableColumn id="8"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3:J28"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IF(G24&gt;0,G24/E24,0)</calculatedColumnFormula>
    </tableColumn>
    <tableColumn id="8"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9"/>
  <sheetViews>
    <sheetView view="pageBreakPreview" topLeftCell="A47" zoomScale="55" zoomScaleNormal="100" zoomScaleSheetLayoutView="55" zoomScalePageLayoutView="70" workbookViewId="0">
      <selection activeCell="B51" sqref="B51:J51"/>
    </sheetView>
  </sheetViews>
  <sheetFormatPr baseColWidth="10" defaultRowHeight="14.25" x14ac:dyDescent="0.2"/>
  <cols>
    <col min="1" max="1" width="33" style="3" customWidth="1"/>
    <col min="2" max="2" width="19.28515625" style="3" bestFit="1" customWidth="1"/>
    <col min="3" max="3" width="12.7109375" style="3" customWidth="1"/>
    <col min="4" max="4" width="18.140625" style="3" customWidth="1"/>
    <col min="5" max="5" width="12.7109375" style="3" customWidth="1"/>
    <col min="6" max="6" width="18.28515625" style="3" customWidth="1"/>
    <col min="7" max="7" width="12.7109375" style="3" customWidth="1"/>
    <col min="8" max="8" width="15" style="3" bestFit="1" customWidth="1"/>
    <col min="9" max="10" width="12.7109375" style="3" customWidth="1"/>
    <col min="11" max="11" width="11.42578125" style="3"/>
    <col min="12" max="16384" width="11.42578125" style="2"/>
  </cols>
  <sheetData>
    <row r="1" spans="1:11" ht="20.25" customHeight="1" x14ac:dyDescent="0.2">
      <c r="A1" s="107" t="s">
        <v>65</v>
      </c>
      <c r="B1" s="108"/>
      <c r="C1" s="108"/>
      <c r="D1" s="108"/>
      <c r="E1" s="108"/>
      <c r="F1" s="108"/>
      <c r="G1" s="108"/>
      <c r="H1" s="108"/>
      <c r="I1" s="108"/>
      <c r="J1" s="109"/>
      <c r="K1" s="1"/>
    </row>
    <row r="2" spans="1:11" ht="20.25" customHeight="1" x14ac:dyDescent="0.2">
      <c r="A2" s="115" t="s">
        <v>0</v>
      </c>
      <c r="B2" s="116"/>
      <c r="C2" s="116"/>
      <c r="D2" s="116"/>
      <c r="E2" s="116"/>
      <c r="F2" s="116"/>
      <c r="G2" s="116"/>
      <c r="H2" s="116"/>
      <c r="I2" s="116"/>
      <c r="J2" s="117"/>
      <c r="K2" s="1"/>
    </row>
    <row r="3" spans="1:11" ht="19.5" customHeight="1" x14ac:dyDescent="0.2">
      <c r="A3" s="11" t="s">
        <v>1</v>
      </c>
      <c r="B3" s="135" t="s">
        <v>45</v>
      </c>
      <c r="C3" s="135"/>
      <c r="D3" s="135"/>
      <c r="E3" s="135"/>
      <c r="F3" s="135"/>
      <c r="G3" s="135"/>
      <c r="H3" s="135"/>
      <c r="I3" s="135"/>
      <c r="J3" s="135"/>
      <c r="K3" s="1"/>
    </row>
    <row r="4" spans="1:11" ht="18.75" customHeight="1" x14ac:dyDescent="0.2">
      <c r="A4" s="12" t="s">
        <v>27</v>
      </c>
      <c r="B4" s="135" t="s">
        <v>46</v>
      </c>
      <c r="C4" s="135"/>
      <c r="D4" s="135"/>
      <c r="E4" s="135"/>
      <c r="F4" s="135"/>
      <c r="G4" s="135"/>
      <c r="H4" s="135"/>
      <c r="I4" s="135"/>
      <c r="J4" s="135"/>
      <c r="K4" s="1"/>
    </row>
    <row r="5" spans="1:11" ht="18.75" customHeight="1" x14ac:dyDescent="0.2">
      <c r="A5" s="12" t="s">
        <v>28</v>
      </c>
      <c r="B5" s="135" t="s">
        <v>47</v>
      </c>
      <c r="C5" s="135"/>
      <c r="D5" s="135"/>
      <c r="E5" s="135"/>
      <c r="F5" s="135"/>
      <c r="G5" s="135"/>
      <c r="H5" s="135"/>
      <c r="I5" s="135"/>
      <c r="J5" s="135"/>
      <c r="K5" s="1"/>
    </row>
    <row r="6" spans="1:11" ht="51.75" customHeight="1" x14ac:dyDescent="0.2">
      <c r="A6" s="11" t="s">
        <v>2</v>
      </c>
      <c r="B6" s="136" t="s">
        <v>54</v>
      </c>
      <c r="C6" s="136"/>
      <c r="D6" s="136"/>
      <c r="E6" s="136"/>
      <c r="F6" s="136"/>
      <c r="G6" s="136"/>
      <c r="H6" s="136"/>
      <c r="I6" s="136"/>
      <c r="J6" s="136"/>
    </row>
    <row r="7" spans="1:11" ht="57.75" customHeight="1" x14ac:dyDescent="0.2">
      <c r="A7" s="11" t="s">
        <v>3</v>
      </c>
      <c r="B7" s="136" t="s">
        <v>55</v>
      </c>
      <c r="C7" s="136"/>
      <c r="D7" s="136"/>
      <c r="E7" s="136"/>
      <c r="F7" s="136"/>
      <c r="G7" s="136"/>
      <c r="H7" s="136"/>
      <c r="I7" s="136"/>
      <c r="J7" s="136"/>
    </row>
    <row r="8" spans="1:11" ht="19.5" customHeight="1" x14ac:dyDescent="0.2">
      <c r="A8" s="107" t="s">
        <v>4</v>
      </c>
      <c r="B8" s="108"/>
      <c r="C8" s="108"/>
      <c r="D8" s="108"/>
      <c r="E8" s="108"/>
      <c r="F8" s="108"/>
      <c r="G8" s="108"/>
      <c r="H8" s="108"/>
      <c r="I8" s="108"/>
      <c r="J8" s="109"/>
    </row>
    <row r="9" spans="1:11" ht="21" customHeight="1" x14ac:dyDescent="0.2">
      <c r="A9" s="11" t="s">
        <v>5</v>
      </c>
      <c r="B9" s="4">
        <v>1</v>
      </c>
      <c r="C9" s="137" t="str">
        <f>IFERROR(VLOOKUP(B9,'[1]Validacion datos'!A2:B5,2,FALSE),"")</f>
        <v>DESARROLLO INSTITUCIONAL</v>
      </c>
      <c r="D9" s="137"/>
      <c r="E9" s="137"/>
      <c r="F9" s="137"/>
      <c r="G9" s="137"/>
      <c r="H9" s="137"/>
      <c r="I9" s="137"/>
      <c r="J9" s="137"/>
    </row>
    <row r="10" spans="1:11" ht="17.25" customHeight="1" x14ac:dyDescent="0.2">
      <c r="A10" s="11" t="s">
        <v>6</v>
      </c>
      <c r="B10" s="5">
        <v>1.2</v>
      </c>
      <c r="C10" s="137" t="str">
        <f>IFERROR(VLOOKUP(B10,'[1]Validacion datos'!A8:B26,2,FALSE),"")</f>
        <v>Imperio de la ley y seguridad ciudadana</v>
      </c>
      <c r="D10" s="137"/>
      <c r="E10" s="137"/>
      <c r="F10" s="137"/>
      <c r="G10" s="137"/>
      <c r="H10" s="137"/>
      <c r="I10" s="137"/>
      <c r="J10" s="137"/>
    </row>
    <row r="11" spans="1:11" ht="63.75" customHeight="1" x14ac:dyDescent="0.2">
      <c r="A11" s="11" t="s">
        <v>7</v>
      </c>
      <c r="B11" s="6" t="s">
        <v>67</v>
      </c>
      <c r="C11" s="110"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11"/>
      <c r="E11" s="111"/>
      <c r="F11" s="111"/>
      <c r="G11" s="111"/>
      <c r="H11" s="111"/>
      <c r="I11" s="111"/>
      <c r="J11" s="112"/>
    </row>
    <row r="12" spans="1:11" ht="15" x14ac:dyDescent="0.2">
      <c r="A12" s="107" t="s">
        <v>8</v>
      </c>
      <c r="B12" s="108"/>
      <c r="C12" s="108"/>
      <c r="D12" s="108"/>
      <c r="E12" s="108"/>
      <c r="F12" s="108"/>
      <c r="G12" s="108"/>
      <c r="H12" s="108"/>
      <c r="I12" s="108"/>
      <c r="J12" s="109"/>
    </row>
    <row r="13" spans="1:11" ht="21.75" customHeight="1" x14ac:dyDescent="0.2">
      <c r="A13" s="11" t="s">
        <v>9</v>
      </c>
      <c r="B13" s="133" t="s">
        <v>48</v>
      </c>
      <c r="C13" s="133"/>
      <c r="D13" s="133"/>
      <c r="E13" s="133"/>
      <c r="F13" s="133"/>
      <c r="G13" s="133"/>
      <c r="H13" s="133"/>
      <c r="I13" s="133"/>
      <c r="J13" s="134"/>
    </row>
    <row r="14" spans="1:11" ht="140.25" customHeight="1" x14ac:dyDescent="0.2">
      <c r="A14" s="13" t="s">
        <v>10</v>
      </c>
      <c r="B14" s="133" t="s">
        <v>75</v>
      </c>
      <c r="C14" s="133"/>
      <c r="D14" s="133"/>
      <c r="E14" s="133"/>
      <c r="F14" s="133"/>
      <c r="G14" s="133"/>
      <c r="H14" s="133"/>
      <c r="I14" s="133"/>
      <c r="J14" s="134"/>
    </row>
    <row r="15" spans="1:11" ht="54.75" customHeight="1" x14ac:dyDescent="0.2">
      <c r="A15" s="13" t="s">
        <v>85</v>
      </c>
      <c r="B15" s="133" t="s">
        <v>76</v>
      </c>
      <c r="C15" s="133"/>
      <c r="D15" s="133"/>
      <c r="E15" s="133"/>
      <c r="F15" s="133"/>
      <c r="G15" s="133"/>
      <c r="H15" s="133"/>
      <c r="I15" s="133"/>
      <c r="J15" s="134"/>
    </row>
    <row r="16" spans="1:11" ht="43.5" customHeight="1" x14ac:dyDescent="0.2">
      <c r="A16" s="13" t="s">
        <v>29</v>
      </c>
      <c r="B16" s="133" t="s">
        <v>77</v>
      </c>
      <c r="C16" s="133"/>
      <c r="D16" s="133"/>
      <c r="E16" s="133"/>
      <c r="F16" s="133"/>
      <c r="G16" s="133"/>
      <c r="H16" s="133"/>
      <c r="I16" s="133"/>
      <c r="J16" s="134"/>
      <c r="K16" s="1"/>
    </row>
    <row r="17" spans="1:11" ht="20.25" customHeight="1" x14ac:dyDescent="0.2">
      <c r="A17" s="107" t="s">
        <v>11</v>
      </c>
      <c r="B17" s="108"/>
      <c r="C17" s="108"/>
      <c r="D17" s="108"/>
      <c r="E17" s="108"/>
      <c r="F17" s="108"/>
      <c r="G17" s="108"/>
      <c r="H17" s="108"/>
      <c r="I17" s="108"/>
      <c r="J17" s="109"/>
    </row>
    <row r="18" spans="1:11" ht="16.5" customHeight="1" x14ac:dyDescent="0.2">
      <c r="A18" s="115" t="s">
        <v>12</v>
      </c>
      <c r="B18" s="116"/>
      <c r="C18" s="116"/>
      <c r="D18" s="116"/>
      <c r="E18" s="116"/>
      <c r="F18" s="116"/>
      <c r="G18" s="116"/>
      <c r="H18" s="116"/>
      <c r="I18" s="116"/>
      <c r="J18" s="117"/>
      <c r="K18" s="1"/>
    </row>
    <row r="19" spans="1:11" ht="36.75" customHeight="1" x14ac:dyDescent="0.2">
      <c r="A19" s="118" t="s">
        <v>13</v>
      </c>
      <c r="B19" s="118"/>
      <c r="C19" s="118" t="s">
        <v>14</v>
      </c>
      <c r="D19" s="118"/>
      <c r="E19" s="118"/>
      <c r="F19" s="118" t="s">
        <v>15</v>
      </c>
      <c r="G19" s="118"/>
      <c r="H19" s="118"/>
      <c r="I19" s="118" t="s">
        <v>16</v>
      </c>
      <c r="J19" s="118"/>
    </row>
    <row r="20" spans="1:11" ht="28.5" customHeight="1" x14ac:dyDescent="0.2">
      <c r="A20" s="120">
        <v>613449905</v>
      </c>
      <c r="B20" s="121"/>
      <c r="C20" s="127">
        <f>SUM(D24:D29)</f>
        <v>544284344</v>
      </c>
      <c r="D20" s="128"/>
      <c r="E20" s="129"/>
      <c r="F20" s="130">
        <v>294111132.98999995</v>
      </c>
      <c r="G20" s="131"/>
      <c r="H20" s="132"/>
      <c r="I20" s="122">
        <f>+IF(F20&gt;0,F20/C20,0)</f>
        <v>0.54036302207141929</v>
      </c>
      <c r="J20" s="123"/>
    </row>
    <row r="21" spans="1:11" ht="20.25" customHeight="1" x14ac:dyDescent="0.2">
      <c r="A21" s="115" t="s">
        <v>42</v>
      </c>
      <c r="B21" s="116"/>
      <c r="C21" s="116"/>
      <c r="D21" s="116"/>
      <c r="E21" s="116"/>
      <c r="F21" s="116"/>
      <c r="G21" s="116"/>
      <c r="H21" s="116"/>
      <c r="I21" s="116"/>
      <c r="J21" s="117"/>
      <c r="K21" s="1"/>
    </row>
    <row r="22" spans="1:11" ht="50.25" customHeight="1" x14ac:dyDescent="0.2">
      <c r="A22" s="14"/>
      <c r="B22" s="15"/>
      <c r="C22" s="124" t="s">
        <v>38</v>
      </c>
      <c r="D22" s="125"/>
      <c r="E22" s="124" t="s">
        <v>44</v>
      </c>
      <c r="F22" s="125"/>
      <c r="G22" s="124" t="s">
        <v>43</v>
      </c>
      <c r="H22" s="124"/>
      <c r="I22" s="124" t="s">
        <v>17</v>
      </c>
      <c r="J22" s="126"/>
    </row>
    <row r="23" spans="1:11" ht="38.25" x14ac:dyDescent="0.2">
      <c r="A23" s="7" t="s">
        <v>18</v>
      </c>
      <c r="B23" s="8" t="s">
        <v>19</v>
      </c>
      <c r="C23" s="78" t="s">
        <v>30</v>
      </c>
      <c r="D23" s="78" t="s">
        <v>31</v>
      </c>
      <c r="E23" s="8" t="s">
        <v>32</v>
      </c>
      <c r="F23" s="8" t="s">
        <v>33</v>
      </c>
      <c r="G23" s="8" t="s">
        <v>34</v>
      </c>
      <c r="H23" s="8" t="s">
        <v>35</v>
      </c>
      <c r="I23" s="8" t="s">
        <v>36</v>
      </c>
      <c r="J23" s="9" t="s">
        <v>37</v>
      </c>
    </row>
    <row r="24" spans="1:11" ht="38.25" x14ac:dyDescent="0.2">
      <c r="A24" s="85" t="s">
        <v>121</v>
      </c>
      <c r="B24" s="94" t="s">
        <v>59</v>
      </c>
      <c r="C24" s="95" t="s">
        <v>59</v>
      </c>
      <c r="D24" s="80">
        <v>173404375</v>
      </c>
      <c r="E24" s="71" t="s">
        <v>59</v>
      </c>
      <c r="F24" s="17">
        <v>0</v>
      </c>
      <c r="G24" s="86" t="s">
        <v>59</v>
      </c>
      <c r="H24" s="87">
        <v>33753369.890000001</v>
      </c>
      <c r="I24" s="19" t="s">
        <v>59</v>
      </c>
      <c r="J24" s="20" t="e">
        <f>IF(H24&gt;0,H24/F24,0)</f>
        <v>#DIV/0!</v>
      </c>
    </row>
    <row r="25" spans="1:11" ht="52.5" customHeight="1" x14ac:dyDescent="0.2">
      <c r="A25" s="89" t="s">
        <v>87</v>
      </c>
      <c r="B25" s="75" t="s">
        <v>49</v>
      </c>
      <c r="C25" s="77">
        <v>93</v>
      </c>
      <c r="D25" s="80">
        <v>32055435</v>
      </c>
      <c r="E25" s="81">
        <v>25</v>
      </c>
      <c r="F25" s="17">
        <v>9832829</v>
      </c>
      <c r="G25" s="18">
        <v>25</v>
      </c>
      <c r="H25" s="16">
        <v>3636567.9</v>
      </c>
      <c r="I25" s="19">
        <f>IF(G25&gt;0,G25/E25,0)</f>
        <v>1</v>
      </c>
      <c r="J25" s="20">
        <f t="shared" ref="J25:J29" si="0">IF(H25&gt;0,H25/F25,0)</f>
        <v>0.36983943278175591</v>
      </c>
    </row>
    <row r="26" spans="1:11" ht="57" customHeight="1" x14ac:dyDescent="0.2">
      <c r="A26" s="89" t="s">
        <v>88</v>
      </c>
      <c r="B26" s="75" t="s">
        <v>50</v>
      </c>
      <c r="C26" s="73">
        <v>39000</v>
      </c>
      <c r="D26" s="79">
        <v>154942837</v>
      </c>
      <c r="E26" s="83">
        <v>7000</v>
      </c>
      <c r="F26" s="71">
        <v>44795389</v>
      </c>
      <c r="G26" s="18">
        <v>12251</v>
      </c>
      <c r="H26" s="16">
        <v>27099439.219999999</v>
      </c>
      <c r="I26" s="19">
        <f t="shared" ref="I26:I29" si="1">IF(G26&gt;0,G26/E26,0)</f>
        <v>1.7501428571428572</v>
      </c>
      <c r="J26" s="20">
        <f t="shared" si="0"/>
        <v>0.60496046189039676</v>
      </c>
    </row>
    <row r="27" spans="1:11" ht="76.5" customHeight="1" x14ac:dyDescent="0.2">
      <c r="A27" s="89" t="s">
        <v>89</v>
      </c>
      <c r="B27" s="75" t="s">
        <v>51</v>
      </c>
      <c r="C27" s="73">
        <v>83</v>
      </c>
      <c r="D27" s="79">
        <v>43261299</v>
      </c>
      <c r="E27" s="82">
        <v>0</v>
      </c>
      <c r="F27" s="17">
        <v>10613810</v>
      </c>
      <c r="G27" s="18">
        <v>0</v>
      </c>
      <c r="H27" s="16">
        <v>1706310.36</v>
      </c>
      <c r="I27" s="19">
        <f t="shared" si="1"/>
        <v>0</v>
      </c>
      <c r="J27" s="20">
        <f t="shared" si="0"/>
        <v>0.16076322828465933</v>
      </c>
    </row>
    <row r="28" spans="1:11" ht="57.75" customHeight="1" x14ac:dyDescent="0.2">
      <c r="A28" s="89" t="s">
        <v>86</v>
      </c>
      <c r="B28" s="75" t="s">
        <v>52</v>
      </c>
      <c r="C28" s="73">
        <v>2</v>
      </c>
      <c r="D28" s="79">
        <v>82368821</v>
      </c>
      <c r="E28" s="71">
        <v>0</v>
      </c>
      <c r="F28" s="17">
        <v>24282301</v>
      </c>
      <c r="G28" s="18">
        <v>0</v>
      </c>
      <c r="H28" s="16">
        <v>19858938.43</v>
      </c>
      <c r="I28" s="19">
        <f t="shared" si="1"/>
        <v>0</v>
      </c>
      <c r="J28" s="20">
        <f t="shared" si="0"/>
        <v>0.81783593861224269</v>
      </c>
    </row>
    <row r="29" spans="1:11" ht="123" customHeight="1" x14ac:dyDescent="0.2">
      <c r="A29" s="90" t="s">
        <v>90</v>
      </c>
      <c r="B29" s="76" t="s">
        <v>53</v>
      </c>
      <c r="C29" s="74">
        <v>1</v>
      </c>
      <c r="D29" s="84">
        <v>58251577</v>
      </c>
      <c r="E29" s="72">
        <v>0</v>
      </c>
      <c r="F29" s="39">
        <v>17807581</v>
      </c>
      <c r="G29" s="40">
        <v>0</v>
      </c>
      <c r="H29" s="38">
        <v>7831411</v>
      </c>
      <c r="I29" s="41">
        <f t="shared" si="1"/>
        <v>0</v>
      </c>
      <c r="J29" s="42">
        <f t="shared" si="0"/>
        <v>0.43977960847124603</v>
      </c>
    </row>
    <row r="30" spans="1:11" ht="22.5" customHeight="1" x14ac:dyDescent="0.2">
      <c r="A30" s="96" t="s">
        <v>20</v>
      </c>
      <c r="B30" s="96"/>
      <c r="C30" s="97"/>
      <c r="D30" s="97"/>
      <c r="E30" s="96"/>
      <c r="F30" s="96"/>
      <c r="G30" s="96"/>
      <c r="H30" s="96"/>
      <c r="I30" s="96"/>
      <c r="J30" s="96"/>
    </row>
    <row r="31" spans="1:11" ht="15" x14ac:dyDescent="0.2">
      <c r="A31" s="102" t="s">
        <v>21</v>
      </c>
      <c r="B31" s="102"/>
      <c r="C31" s="102"/>
      <c r="D31" s="102"/>
      <c r="E31" s="102"/>
      <c r="F31" s="102"/>
      <c r="G31" s="102"/>
      <c r="H31" s="102"/>
      <c r="I31" s="102"/>
      <c r="J31" s="102"/>
      <c r="K31" s="1"/>
    </row>
    <row r="32" spans="1:11" ht="18.75" customHeight="1" x14ac:dyDescent="0.2">
      <c r="A32" s="67" t="s">
        <v>22</v>
      </c>
      <c r="B32" s="98" t="str">
        <f>+A25</f>
        <v>6105- Negocios que comercializan armas de fuego controlados y regulados en sus operaciones.</v>
      </c>
      <c r="C32" s="98"/>
      <c r="D32" s="98"/>
      <c r="E32" s="98"/>
      <c r="F32" s="98"/>
      <c r="G32" s="98"/>
      <c r="H32" s="98"/>
      <c r="I32" s="98"/>
      <c r="J32" s="98"/>
    </row>
    <row r="33" spans="1:10" ht="45" customHeight="1" x14ac:dyDescent="0.2">
      <c r="A33" s="68" t="s">
        <v>23</v>
      </c>
      <c r="B33" s="119" t="s">
        <v>72</v>
      </c>
      <c r="C33" s="119"/>
      <c r="D33" s="119"/>
      <c r="E33" s="119"/>
      <c r="F33" s="119"/>
      <c r="G33" s="119"/>
      <c r="H33" s="119"/>
      <c r="I33" s="119"/>
      <c r="J33" s="119"/>
    </row>
    <row r="34" spans="1:10" ht="38.25" customHeight="1" x14ac:dyDescent="0.2">
      <c r="A34" s="68" t="s">
        <v>24</v>
      </c>
      <c r="B34" s="100" t="s">
        <v>100</v>
      </c>
      <c r="C34" s="100"/>
      <c r="D34" s="100"/>
      <c r="E34" s="100"/>
      <c r="F34" s="100"/>
      <c r="G34" s="100"/>
      <c r="H34" s="100"/>
      <c r="I34" s="100"/>
      <c r="J34" s="100"/>
    </row>
    <row r="35" spans="1:10" ht="90" customHeight="1" x14ac:dyDescent="0.2">
      <c r="A35" s="68" t="s">
        <v>25</v>
      </c>
      <c r="B35" s="100" t="s">
        <v>101</v>
      </c>
      <c r="C35" s="100"/>
      <c r="D35" s="100"/>
      <c r="E35" s="100"/>
      <c r="F35" s="100"/>
      <c r="G35" s="100"/>
      <c r="H35" s="100"/>
      <c r="I35" s="100"/>
      <c r="J35" s="100"/>
    </row>
    <row r="36" spans="1:10" ht="18.75" customHeight="1" x14ac:dyDescent="0.2">
      <c r="A36" s="67" t="s">
        <v>22</v>
      </c>
      <c r="B36" s="98" t="str">
        <f>+A26</f>
        <v>6864- Personas físicas y jurídicas con derecho de tenencia y porte de armas de fuego reguladas.</v>
      </c>
      <c r="C36" s="98"/>
      <c r="D36" s="98"/>
      <c r="E36" s="98"/>
      <c r="F36" s="98"/>
      <c r="G36" s="98"/>
      <c r="H36" s="98"/>
      <c r="I36" s="98"/>
      <c r="J36" s="98"/>
    </row>
    <row r="37" spans="1:10" ht="39" customHeight="1" x14ac:dyDescent="0.2">
      <c r="A37" s="68" t="s">
        <v>23</v>
      </c>
      <c r="B37" s="99" t="s">
        <v>93</v>
      </c>
      <c r="C37" s="99"/>
      <c r="D37" s="99"/>
      <c r="E37" s="99"/>
      <c r="F37" s="99"/>
      <c r="G37" s="99"/>
      <c r="H37" s="99"/>
      <c r="I37" s="99"/>
      <c r="J37" s="99"/>
    </row>
    <row r="38" spans="1:10" ht="33" customHeight="1" x14ac:dyDescent="0.2">
      <c r="A38" s="68" t="s">
        <v>24</v>
      </c>
      <c r="B38" s="100" t="s">
        <v>102</v>
      </c>
      <c r="C38" s="105"/>
      <c r="D38" s="105"/>
      <c r="E38" s="105"/>
      <c r="F38" s="105"/>
      <c r="G38" s="105"/>
      <c r="H38" s="105"/>
      <c r="I38" s="105"/>
      <c r="J38" s="105"/>
    </row>
    <row r="39" spans="1:10" ht="198.75" customHeight="1" x14ac:dyDescent="0.2">
      <c r="A39" s="68" t="s">
        <v>25</v>
      </c>
      <c r="B39" s="100" t="s">
        <v>103</v>
      </c>
      <c r="C39" s="100"/>
      <c r="D39" s="100"/>
      <c r="E39" s="100"/>
      <c r="F39" s="100"/>
      <c r="G39" s="100"/>
      <c r="H39" s="100"/>
      <c r="I39" s="100"/>
      <c r="J39" s="100"/>
    </row>
    <row r="40" spans="1:10" ht="19.5" customHeight="1" x14ac:dyDescent="0.2">
      <c r="A40" s="67" t="s">
        <v>22</v>
      </c>
      <c r="B40" s="98" t="str">
        <f>+A27</f>
        <v>7744- Empresas de manipulación de productos pirotécnicos y químicos reguladas.</v>
      </c>
      <c r="C40" s="98"/>
      <c r="D40" s="98"/>
      <c r="E40" s="98"/>
      <c r="F40" s="98"/>
      <c r="G40" s="98"/>
      <c r="H40" s="98"/>
      <c r="I40" s="98"/>
      <c r="J40" s="98"/>
    </row>
    <row r="41" spans="1:10" ht="42" customHeight="1" x14ac:dyDescent="0.2">
      <c r="A41" s="68" t="s">
        <v>23</v>
      </c>
      <c r="B41" s="99" t="s">
        <v>92</v>
      </c>
      <c r="C41" s="99"/>
      <c r="D41" s="99"/>
      <c r="E41" s="99"/>
      <c r="F41" s="99"/>
      <c r="G41" s="99"/>
      <c r="H41" s="99"/>
      <c r="I41" s="99"/>
      <c r="J41" s="99"/>
    </row>
    <row r="42" spans="1:10" ht="81" customHeight="1" x14ac:dyDescent="0.2">
      <c r="A42" s="68" t="s">
        <v>24</v>
      </c>
      <c r="B42" s="100" t="s">
        <v>104</v>
      </c>
      <c r="C42" s="100"/>
      <c r="D42" s="100"/>
      <c r="E42" s="100"/>
      <c r="F42" s="100"/>
      <c r="G42" s="100"/>
      <c r="H42" s="100"/>
      <c r="I42" s="100"/>
      <c r="J42" s="100"/>
    </row>
    <row r="43" spans="1:10" ht="65.25" customHeight="1" x14ac:dyDescent="0.2">
      <c r="A43" s="68" t="s">
        <v>25</v>
      </c>
      <c r="B43" s="101" t="s">
        <v>105</v>
      </c>
      <c r="C43" s="101"/>
      <c r="D43" s="101"/>
      <c r="E43" s="101"/>
      <c r="F43" s="101"/>
      <c r="G43" s="101"/>
      <c r="H43" s="101"/>
      <c r="I43" s="101"/>
      <c r="J43" s="101"/>
    </row>
    <row r="44" spans="1:10" ht="17.25" customHeight="1" x14ac:dyDescent="0.2">
      <c r="A44" s="67" t="s">
        <v>22</v>
      </c>
      <c r="B44" s="98" t="str">
        <f>+A28</f>
        <v>7896- Población recibe campañas de educación en principios y valores para la convivencia y cultura de paz.</v>
      </c>
      <c r="C44" s="98"/>
      <c r="D44" s="98"/>
      <c r="E44" s="98"/>
      <c r="F44" s="98"/>
      <c r="G44" s="98"/>
      <c r="H44" s="98"/>
      <c r="I44" s="98"/>
      <c r="J44" s="98"/>
    </row>
    <row r="45" spans="1:10" ht="49.5" customHeight="1" x14ac:dyDescent="0.2">
      <c r="A45" s="68" t="s">
        <v>23</v>
      </c>
      <c r="B45" s="99" t="s">
        <v>73</v>
      </c>
      <c r="C45" s="99"/>
      <c r="D45" s="99"/>
      <c r="E45" s="99"/>
      <c r="F45" s="99"/>
      <c r="G45" s="99"/>
      <c r="H45" s="99"/>
      <c r="I45" s="99"/>
      <c r="J45" s="99"/>
    </row>
    <row r="46" spans="1:10" ht="90" customHeight="1" x14ac:dyDescent="0.2">
      <c r="A46" s="68" t="s">
        <v>24</v>
      </c>
      <c r="B46" s="100" t="s">
        <v>106</v>
      </c>
      <c r="C46" s="100"/>
      <c r="D46" s="100"/>
      <c r="E46" s="100"/>
      <c r="F46" s="100"/>
      <c r="G46" s="100"/>
      <c r="H46" s="100"/>
      <c r="I46" s="100"/>
      <c r="J46" s="100"/>
    </row>
    <row r="47" spans="1:10" ht="201.75" customHeight="1" x14ac:dyDescent="0.2">
      <c r="A47" s="68" t="s">
        <v>25</v>
      </c>
      <c r="B47" s="101" t="s">
        <v>107</v>
      </c>
      <c r="C47" s="106"/>
      <c r="D47" s="106"/>
      <c r="E47" s="106"/>
      <c r="F47" s="106"/>
      <c r="G47" s="106"/>
      <c r="H47" s="106"/>
      <c r="I47" s="106"/>
      <c r="J47" s="106"/>
    </row>
    <row r="48" spans="1:10" ht="19.5" customHeight="1" x14ac:dyDescent="0.2">
      <c r="A48" s="67" t="s">
        <v>22</v>
      </c>
      <c r="B48" s="98" t="str">
        <f>+A29</f>
        <v>7746- Ciudadanos y extranjeros beneficiados a través de acciones y políticas integral de seguridad ciudadana.</v>
      </c>
      <c r="C48" s="98"/>
      <c r="D48" s="98"/>
      <c r="E48" s="98"/>
      <c r="F48" s="98"/>
      <c r="G48" s="98"/>
      <c r="H48" s="98"/>
      <c r="I48" s="98"/>
      <c r="J48" s="98"/>
    </row>
    <row r="49" spans="1:11" ht="33" customHeight="1" x14ac:dyDescent="0.2">
      <c r="A49" s="68" t="s">
        <v>23</v>
      </c>
      <c r="B49" s="99" t="s">
        <v>74</v>
      </c>
      <c r="C49" s="99"/>
      <c r="D49" s="99"/>
      <c r="E49" s="99"/>
      <c r="F49" s="99"/>
      <c r="G49" s="99"/>
      <c r="H49" s="99"/>
      <c r="I49" s="99"/>
      <c r="J49" s="99"/>
    </row>
    <row r="50" spans="1:11" ht="91.5" customHeight="1" x14ac:dyDescent="0.2">
      <c r="A50" s="68" t="s">
        <v>24</v>
      </c>
      <c r="B50" s="100" t="s">
        <v>108</v>
      </c>
      <c r="C50" s="100"/>
      <c r="D50" s="100"/>
      <c r="E50" s="100"/>
      <c r="F50" s="100"/>
      <c r="G50" s="100"/>
      <c r="H50" s="100"/>
      <c r="I50" s="100"/>
      <c r="J50" s="100"/>
    </row>
    <row r="51" spans="1:11" ht="88.5" customHeight="1" x14ac:dyDescent="0.2">
      <c r="A51" s="68" t="s">
        <v>25</v>
      </c>
      <c r="B51" s="100" t="s">
        <v>110</v>
      </c>
      <c r="C51" s="100"/>
      <c r="D51" s="100"/>
      <c r="E51" s="100"/>
      <c r="F51" s="100"/>
      <c r="G51" s="100"/>
      <c r="H51" s="100"/>
      <c r="I51" s="100"/>
      <c r="J51" s="100"/>
    </row>
    <row r="52" spans="1:11" ht="19.5" customHeight="1" x14ac:dyDescent="0.2">
      <c r="A52" s="96" t="s">
        <v>84</v>
      </c>
      <c r="B52" s="96"/>
      <c r="C52" s="96"/>
      <c r="D52" s="96"/>
      <c r="E52" s="96"/>
      <c r="F52" s="96"/>
      <c r="G52" s="96"/>
      <c r="H52" s="96"/>
      <c r="I52" s="96"/>
      <c r="J52" s="96"/>
    </row>
    <row r="53" spans="1:11" ht="15.75" customHeight="1" x14ac:dyDescent="0.2">
      <c r="A53" s="102" t="s">
        <v>26</v>
      </c>
      <c r="B53" s="102"/>
      <c r="C53" s="102"/>
      <c r="D53" s="102"/>
      <c r="E53" s="102"/>
      <c r="F53" s="102"/>
      <c r="G53" s="102"/>
      <c r="H53" s="102"/>
      <c r="I53" s="102"/>
      <c r="J53" s="102"/>
      <c r="K53" s="1"/>
    </row>
    <row r="54" spans="1:11" ht="11.25" customHeight="1" x14ac:dyDescent="0.2">
      <c r="A54" s="104"/>
      <c r="B54" s="104"/>
      <c r="C54" s="104"/>
      <c r="D54" s="104"/>
      <c r="E54" s="104"/>
      <c r="F54" s="104"/>
      <c r="G54" s="104"/>
      <c r="H54" s="104"/>
      <c r="I54" s="104"/>
      <c r="J54" s="104"/>
    </row>
    <row r="55" spans="1:11" ht="12" customHeight="1" x14ac:dyDescent="0.2">
      <c r="A55" s="23"/>
      <c r="B55" s="23"/>
      <c r="C55" s="23"/>
      <c r="D55" s="23"/>
      <c r="E55" s="23"/>
      <c r="F55" s="23"/>
      <c r="G55" s="23"/>
      <c r="H55" s="23"/>
      <c r="I55" s="23"/>
    </row>
    <row r="56" spans="1:11" ht="15" thickBot="1" x14ac:dyDescent="0.25">
      <c r="A56" s="21" t="s">
        <v>39</v>
      </c>
      <c r="B56" s="22">
        <f>+A20</f>
        <v>613449905</v>
      </c>
      <c r="C56" s="23"/>
      <c r="D56" s="23"/>
      <c r="E56" s="23"/>
      <c r="F56" s="23"/>
      <c r="G56" s="113"/>
      <c r="H56" s="113"/>
      <c r="I56" s="113"/>
    </row>
    <row r="57" spans="1:11" x14ac:dyDescent="0.2">
      <c r="A57" s="21" t="s">
        <v>40</v>
      </c>
      <c r="B57" s="22">
        <f>+C20</f>
        <v>544284344</v>
      </c>
      <c r="C57" s="23"/>
      <c r="D57" s="23"/>
      <c r="E57" s="23"/>
      <c r="F57" s="23"/>
      <c r="G57" s="114" t="s">
        <v>122</v>
      </c>
      <c r="H57" s="114"/>
      <c r="I57" s="114"/>
    </row>
    <row r="58" spans="1:11" x14ac:dyDescent="0.2">
      <c r="A58" s="21" t="s">
        <v>41</v>
      </c>
      <c r="B58" s="22">
        <f>+F20</f>
        <v>294111132.98999995</v>
      </c>
      <c r="C58" s="23"/>
      <c r="D58" s="23"/>
      <c r="E58" s="23"/>
      <c r="F58" s="23"/>
      <c r="G58" s="103" t="s">
        <v>109</v>
      </c>
      <c r="H58" s="103"/>
      <c r="I58" s="103"/>
    </row>
    <row r="59" spans="1:11" x14ac:dyDescent="0.2">
      <c r="A59" s="23"/>
      <c r="B59" s="23"/>
      <c r="C59" s="23"/>
      <c r="D59" s="23"/>
      <c r="E59" s="23"/>
      <c r="F59" s="23"/>
      <c r="G59" s="23"/>
      <c r="H59" s="23"/>
      <c r="I59" s="23"/>
    </row>
  </sheetData>
  <mergeCells count="59">
    <mergeCell ref="B16:J16"/>
    <mergeCell ref="B3:J3"/>
    <mergeCell ref="B6:J6"/>
    <mergeCell ref="B7:J7"/>
    <mergeCell ref="A8:J8"/>
    <mergeCell ref="C9:J9"/>
    <mergeCell ref="B4:J4"/>
    <mergeCell ref="B5:J5"/>
    <mergeCell ref="C10:J10"/>
    <mergeCell ref="A1:J1"/>
    <mergeCell ref="A2:J2"/>
    <mergeCell ref="B13:J13"/>
    <mergeCell ref="B14:J14"/>
    <mergeCell ref="B15:J15"/>
    <mergeCell ref="C22:D22"/>
    <mergeCell ref="G22:H22"/>
    <mergeCell ref="I22:J22"/>
    <mergeCell ref="C20:E20"/>
    <mergeCell ref="F20:H20"/>
    <mergeCell ref="E22:F22"/>
    <mergeCell ref="A21:J21"/>
    <mergeCell ref="A17:J17"/>
    <mergeCell ref="C11:J11"/>
    <mergeCell ref="A12:J12"/>
    <mergeCell ref="G56:I56"/>
    <mergeCell ref="G57:I57"/>
    <mergeCell ref="A18:J18"/>
    <mergeCell ref="A19:B19"/>
    <mergeCell ref="I19:J19"/>
    <mergeCell ref="C19:E19"/>
    <mergeCell ref="F19:H19"/>
    <mergeCell ref="B32:J32"/>
    <mergeCell ref="B33:J33"/>
    <mergeCell ref="B34:J34"/>
    <mergeCell ref="B35:J35"/>
    <mergeCell ref="A20:B20"/>
    <mergeCell ref="I20:J20"/>
    <mergeCell ref="G58:I58"/>
    <mergeCell ref="A52:J52"/>
    <mergeCell ref="A53:J53"/>
    <mergeCell ref="A54:J54"/>
    <mergeCell ref="B36:J36"/>
    <mergeCell ref="B37:J37"/>
    <mergeCell ref="B38:J38"/>
    <mergeCell ref="B39:J39"/>
    <mergeCell ref="B44:J44"/>
    <mergeCell ref="B45:J45"/>
    <mergeCell ref="B51:J51"/>
    <mergeCell ref="B46:J46"/>
    <mergeCell ref="B47:J47"/>
    <mergeCell ref="B48:J48"/>
    <mergeCell ref="B49:J49"/>
    <mergeCell ref="B50:J50"/>
    <mergeCell ref="A30:J30"/>
    <mergeCell ref="B40:J40"/>
    <mergeCell ref="B41:J41"/>
    <mergeCell ref="B42:J42"/>
    <mergeCell ref="B43:J43"/>
    <mergeCell ref="A31:J31"/>
  </mergeCells>
  <phoneticPr fontId="2" type="noConversion"/>
  <dataValidations xWindow="993" yWindow="931" count="16">
    <dataValidation allowBlank="1" showInputMessage="1" showErrorMessage="1" prompt="¿En qué consiste el programa?" sqref="B14:J14"/>
    <dataValidation allowBlank="1" showInputMessage="1" showErrorMessage="1" prompt="Presupuesto del programa" sqref="A20:C20 F20"/>
    <dataValidation allowBlank="1" showInputMessage="1" showErrorMessage="1" prompt="Oportunidades de mejora identificadas" sqref="A54:J54"/>
    <dataValidation allowBlank="1" showInputMessage="1" showErrorMessage="1" prompt="De existir desvío, explicar razones." sqref="B35:J35 B39:J39 B43:J43 B47:J47 B51:J51"/>
    <dataValidation allowBlank="1" showInputMessage="1" showErrorMessage="1" prompt="1. Describir lo plasmado en el presupuesto_x000a_2. Describir lo alcanzado en términos financieros y de producción " sqref="B34:J34 B38:J38 B42:J42 B46:J46 B50:J50"/>
    <dataValidation allowBlank="1" showInputMessage="1" showErrorMessage="1" prompt="¿En qué consiste el producto? su objetivo" sqref="B33:J33 B37:J37 B41:J41 B45:J45 B49:J49"/>
    <dataValidation allowBlank="1" showInputMessage="1" showErrorMessage="1" prompt="Nombre del producto" sqref="B32:J32 B36:J36 B40:J40 B44:J44 B48:J48"/>
    <dataValidation allowBlank="1" showInputMessage="1" showErrorMessage="1" prompt="¿A quién va dirigido el programa?, ¿qué característica tiene esta población que requiere ser beneficiada?" sqref="B15:J15"/>
    <dataValidation allowBlank="1" showInputMessage="1" prompt="Nombre del capítulo" sqref="B3:J5"/>
    <dataValidation allowBlank="1" sqref="A3"/>
    <dataValidation allowBlank="1" showInputMessage="1" showErrorMessage="1" prompt="Monto ejecutado en el trimestre" sqref="H23:H29"/>
    <dataValidation allowBlank="1" showInputMessage="1" showErrorMessage="1" prompt="Meta alcanzada en el trimestre" sqref="G23:G29"/>
    <dataValidation allowBlank="1" showInputMessage="1" showErrorMessage="1" prompt="Monto presupuestado para el producto" sqref="F23:F29 D23:D24"/>
    <dataValidation allowBlank="1" showInputMessage="1" showErrorMessage="1" prompt="Meta anual del indicador" sqref="E23:E29 C23:C29"/>
    <dataValidation allowBlank="1" showInputMessage="1" showErrorMessage="1" prompt="Nombre del indicador" sqref="B23:B29"/>
    <dataValidation allowBlank="1" showInputMessage="1" showErrorMessage="1" prompt="Nombre de cada producto" sqref="A23:A29"/>
  </dataValidations>
  <pageMargins left="0.7" right="0.7" top="1.4161764705882354" bottom="0.75" header="0.49821428571428572" footer="0.3"/>
  <pageSetup scale="54" fitToHeight="0" orientation="portrait" r:id="rId1"/>
  <headerFooter>
    <oddHeader>&amp;C&amp;G
&amp;"Verdana,Negrita"&amp;10INFORME DE EVALUACIÓN TRIMESTRAL DE LAS
METAS FÍSICAS-FINANCIERAS
JULIO - SEPTIEMBRE 2024&amp;R&amp;"Verdana,Negrita"&amp;10
INF-PPP-05
Versión: 01</oddHeader>
  </headerFooter>
  <legacy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topLeftCell="A18" zoomScale="55" zoomScaleNormal="100" zoomScaleSheetLayoutView="55" zoomScalePageLayoutView="55" workbookViewId="0">
      <selection activeCell="C36" sqref="C36"/>
    </sheetView>
  </sheetViews>
  <sheetFormatPr baseColWidth="10" defaultRowHeight="14.25" x14ac:dyDescent="0.2"/>
  <cols>
    <col min="1" max="1" width="33" style="3" customWidth="1"/>
    <col min="2" max="2" width="17.85546875" style="3" bestFit="1" customWidth="1"/>
    <col min="3" max="3" width="12.7109375" style="3" customWidth="1"/>
    <col min="4" max="4" width="15" style="3" bestFit="1" customWidth="1"/>
    <col min="5" max="5" width="12.7109375" style="3" customWidth="1"/>
    <col min="6" max="6" width="20.28515625" style="3" customWidth="1"/>
    <col min="7" max="7" width="12.7109375" style="3" customWidth="1"/>
    <col min="8" max="8" width="13.7109375" style="3" bestFit="1" customWidth="1"/>
    <col min="9" max="10" width="12.7109375" style="3" customWidth="1"/>
    <col min="11" max="11" width="11.42578125" style="3"/>
    <col min="12" max="16384" width="11.42578125" style="2"/>
  </cols>
  <sheetData>
    <row r="1" spans="1:11" ht="19.5" customHeight="1" x14ac:dyDescent="0.2">
      <c r="A1" s="96" t="s">
        <v>65</v>
      </c>
      <c r="B1" s="96"/>
      <c r="C1" s="96"/>
      <c r="D1" s="96"/>
      <c r="E1" s="96"/>
      <c r="F1" s="96"/>
      <c r="G1" s="96"/>
      <c r="H1" s="96"/>
      <c r="I1" s="96"/>
      <c r="J1" s="96"/>
      <c r="K1" s="1"/>
    </row>
    <row r="2" spans="1:11" ht="20.25" customHeight="1" x14ac:dyDescent="0.2">
      <c r="A2" s="102" t="s">
        <v>0</v>
      </c>
      <c r="B2" s="102"/>
      <c r="C2" s="102"/>
      <c r="D2" s="102"/>
      <c r="E2" s="102"/>
      <c r="F2" s="102"/>
      <c r="G2" s="102"/>
      <c r="H2" s="102"/>
      <c r="I2" s="102"/>
      <c r="J2" s="102"/>
      <c r="K2" s="1"/>
    </row>
    <row r="3" spans="1:11" ht="21" customHeight="1" x14ac:dyDescent="0.2">
      <c r="A3" s="55" t="s">
        <v>1</v>
      </c>
      <c r="B3" s="145" t="s">
        <v>45</v>
      </c>
      <c r="C3" s="145"/>
      <c r="D3" s="145"/>
      <c r="E3" s="145"/>
      <c r="F3" s="145"/>
      <c r="G3" s="145"/>
      <c r="H3" s="145"/>
      <c r="I3" s="145"/>
      <c r="J3" s="145"/>
      <c r="K3" s="1"/>
    </row>
    <row r="4" spans="1:11" ht="18" customHeight="1" x14ac:dyDescent="0.2">
      <c r="A4" s="56" t="s">
        <v>27</v>
      </c>
      <c r="B4" s="145" t="s">
        <v>46</v>
      </c>
      <c r="C4" s="145"/>
      <c r="D4" s="145"/>
      <c r="E4" s="145"/>
      <c r="F4" s="145"/>
      <c r="G4" s="145"/>
      <c r="H4" s="145"/>
      <c r="I4" s="145"/>
      <c r="J4" s="145"/>
      <c r="K4" s="1"/>
    </row>
    <row r="5" spans="1:11" ht="19.5" customHeight="1" x14ac:dyDescent="0.2">
      <c r="A5" s="56" t="s">
        <v>28</v>
      </c>
      <c r="B5" s="145" t="s">
        <v>47</v>
      </c>
      <c r="C5" s="145"/>
      <c r="D5" s="145"/>
      <c r="E5" s="145"/>
      <c r="F5" s="145"/>
      <c r="G5" s="145"/>
      <c r="H5" s="145"/>
      <c r="I5" s="145"/>
      <c r="J5" s="145"/>
      <c r="K5" s="1"/>
    </row>
    <row r="6" spans="1:11" ht="54" customHeight="1" x14ac:dyDescent="0.2">
      <c r="A6" s="55" t="s">
        <v>2</v>
      </c>
      <c r="B6" s="99" t="s">
        <v>54</v>
      </c>
      <c r="C6" s="99"/>
      <c r="D6" s="99"/>
      <c r="E6" s="99"/>
      <c r="F6" s="99"/>
      <c r="G6" s="99"/>
      <c r="H6" s="99"/>
      <c r="I6" s="99"/>
      <c r="J6" s="99"/>
    </row>
    <row r="7" spans="1:11" ht="53.25" customHeight="1" x14ac:dyDescent="0.2">
      <c r="A7" s="55" t="s">
        <v>3</v>
      </c>
      <c r="B7" s="99" t="s">
        <v>55</v>
      </c>
      <c r="C7" s="99"/>
      <c r="D7" s="99"/>
      <c r="E7" s="99"/>
      <c r="F7" s="99"/>
      <c r="G7" s="99"/>
      <c r="H7" s="99"/>
      <c r="I7" s="99"/>
      <c r="J7" s="99"/>
    </row>
    <row r="8" spans="1:11" ht="19.5" customHeight="1" x14ac:dyDescent="0.2">
      <c r="A8" s="96" t="s">
        <v>4</v>
      </c>
      <c r="B8" s="96"/>
      <c r="C8" s="96"/>
      <c r="D8" s="96"/>
      <c r="E8" s="96"/>
      <c r="F8" s="96"/>
      <c r="G8" s="96"/>
      <c r="H8" s="96"/>
      <c r="I8" s="96"/>
      <c r="J8" s="96"/>
    </row>
    <row r="9" spans="1:11" ht="20.25" customHeight="1" x14ac:dyDescent="0.2">
      <c r="A9" s="55" t="s">
        <v>5</v>
      </c>
      <c r="B9" s="57">
        <v>1</v>
      </c>
      <c r="C9" s="143" t="str">
        <f>IFERROR(VLOOKUP(B9,'[1]Validacion datos'!A2:B5,2,FALSE),"")</f>
        <v>DESARROLLO INSTITUCIONAL</v>
      </c>
      <c r="D9" s="143"/>
      <c r="E9" s="143"/>
      <c r="F9" s="143"/>
      <c r="G9" s="143"/>
      <c r="H9" s="143"/>
      <c r="I9" s="143"/>
      <c r="J9" s="143"/>
    </row>
    <row r="10" spans="1:11" ht="18" customHeight="1" x14ac:dyDescent="0.2">
      <c r="A10" s="55" t="s">
        <v>6</v>
      </c>
      <c r="B10" s="58">
        <v>1.4</v>
      </c>
      <c r="C10" s="143" t="str">
        <f>IFERROR(VLOOKUP(B10,'[1]Validacion datos'!A8:B26,2,FALSE),"")</f>
        <v>Seguridad y convivencia pacífica</v>
      </c>
      <c r="D10" s="143"/>
      <c r="E10" s="143"/>
      <c r="F10" s="143"/>
      <c r="G10" s="143"/>
      <c r="H10" s="143"/>
      <c r="I10" s="143"/>
      <c r="J10" s="143"/>
    </row>
    <row r="11" spans="1:11" ht="56.25" customHeight="1" x14ac:dyDescent="0.2">
      <c r="A11" s="55" t="s">
        <v>7</v>
      </c>
      <c r="B11" s="59" t="s">
        <v>71</v>
      </c>
      <c r="C11" s="144"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44"/>
      <c r="E11" s="144"/>
      <c r="F11" s="144"/>
      <c r="G11" s="144"/>
      <c r="H11" s="144"/>
      <c r="I11" s="144"/>
      <c r="J11" s="144"/>
    </row>
    <row r="12" spans="1:11" ht="19.5" customHeight="1" x14ac:dyDescent="0.2">
      <c r="A12" s="96" t="s">
        <v>8</v>
      </c>
      <c r="B12" s="96"/>
      <c r="C12" s="96"/>
      <c r="D12" s="96"/>
      <c r="E12" s="96"/>
      <c r="F12" s="96"/>
      <c r="G12" s="96"/>
      <c r="H12" s="96"/>
      <c r="I12" s="96"/>
      <c r="J12" s="96"/>
    </row>
    <row r="13" spans="1:11" ht="19.5" customHeight="1" x14ac:dyDescent="0.2">
      <c r="A13" s="55" t="s">
        <v>9</v>
      </c>
      <c r="B13" s="99" t="s">
        <v>56</v>
      </c>
      <c r="C13" s="99"/>
      <c r="D13" s="99"/>
      <c r="E13" s="99"/>
      <c r="F13" s="99"/>
      <c r="G13" s="99"/>
      <c r="H13" s="99"/>
      <c r="I13" s="99"/>
      <c r="J13" s="99"/>
    </row>
    <row r="14" spans="1:11" ht="26.25" customHeight="1" x14ac:dyDescent="0.2">
      <c r="A14" s="60" t="s">
        <v>10</v>
      </c>
      <c r="B14" s="99" t="s">
        <v>78</v>
      </c>
      <c r="C14" s="99"/>
      <c r="D14" s="99"/>
      <c r="E14" s="99"/>
      <c r="F14" s="99"/>
      <c r="G14" s="99"/>
      <c r="H14" s="99"/>
      <c r="I14" s="99"/>
      <c r="J14" s="99"/>
    </row>
    <row r="15" spans="1:11" ht="21" customHeight="1" x14ac:dyDescent="0.2">
      <c r="A15" s="60" t="s">
        <v>85</v>
      </c>
      <c r="B15" s="99" t="s">
        <v>79</v>
      </c>
      <c r="C15" s="99"/>
      <c r="D15" s="99"/>
      <c r="E15" s="99"/>
      <c r="F15" s="99"/>
      <c r="G15" s="99"/>
      <c r="H15" s="99"/>
      <c r="I15" s="99"/>
      <c r="J15" s="99"/>
    </row>
    <row r="16" spans="1:11" ht="56.25" customHeight="1" x14ac:dyDescent="0.2">
      <c r="A16" s="60" t="s">
        <v>29</v>
      </c>
      <c r="B16" s="99" t="s">
        <v>80</v>
      </c>
      <c r="C16" s="99"/>
      <c r="D16" s="99"/>
      <c r="E16" s="99"/>
      <c r="F16" s="99"/>
      <c r="G16" s="99"/>
      <c r="H16" s="99"/>
      <c r="I16" s="99"/>
      <c r="J16" s="99"/>
      <c r="K16" s="1"/>
    </row>
    <row r="17" spans="1:11" ht="21" customHeight="1" x14ac:dyDescent="0.2">
      <c r="A17" s="96" t="s">
        <v>11</v>
      </c>
      <c r="B17" s="96"/>
      <c r="C17" s="96"/>
      <c r="D17" s="96"/>
      <c r="E17" s="96"/>
      <c r="F17" s="96"/>
      <c r="G17" s="96"/>
      <c r="H17" s="96"/>
      <c r="I17" s="96"/>
      <c r="J17" s="96"/>
    </row>
    <row r="18" spans="1:11" ht="18.75" customHeight="1" x14ac:dyDescent="0.2">
      <c r="A18" s="102" t="s">
        <v>12</v>
      </c>
      <c r="B18" s="102"/>
      <c r="C18" s="102"/>
      <c r="D18" s="102"/>
      <c r="E18" s="102"/>
      <c r="F18" s="102"/>
      <c r="G18" s="102"/>
      <c r="H18" s="102"/>
      <c r="I18" s="102"/>
      <c r="J18" s="102"/>
      <c r="K18" s="1"/>
    </row>
    <row r="19" spans="1:11" ht="51" customHeight="1" x14ac:dyDescent="0.2">
      <c r="A19" s="118" t="s">
        <v>13</v>
      </c>
      <c r="B19" s="118"/>
      <c r="C19" s="118" t="s">
        <v>14</v>
      </c>
      <c r="D19" s="118"/>
      <c r="E19" s="118"/>
      <c r="F19" s="118" t="s">
        <v>15</v>
      </c>
      <c r="G19" s="118"/>
      <c r="H19" s="118"/>
      <c r="I19" s="118" t="s">
        <v>16</v>
      </c>
      <c r="J19" s="118"/>
    </row>
    <row r="20" spans="1:11" ht="17.25" customHeight="1" x14ac:dyDescent="0.2">
      <c r="A20" s="139">
        <v>90234580</v>
      </c>
      <c r="B20" s="139"/>
      <c r="C20" s="139">
        <v>83803640</v>
      </c>
      <c r="D20" s="139"/>
      <c r="E20" s="139"/>
      <c r="F20" s="139">
        <v>25048178.800000001</v>
      </c>
      <c r="G20" s="139"/>
      <c r="H20" s="139"/>
      <c r="I20" s="140">
        <f>+IF(F20&gt;0,F20/C20,0)</f>
        <v>0.29889129875504217</v>
      </c>
      <c r="J20" s="140"/>
    </row>
    <row r="21" spans="1:11" ht="18" customHeight="1" x14ac:dyDescent="0.2">
      <c r="A21" s="102" t="s">
        <v>42</v>
      </c>
      <c r="B21" s="102"/>
      <c r="C21" s="102"/>
      <c r="D21" s="102"/>
      <c r="E21" s="102"/>
      <c r="F21" s="102"/>
      <c r="G21" s="102"/>
      <c r="H21" s="102"/>
      <c r="I21" s="102"/>
      <c r="J21" s="102"/>
      <c r="K21" s="1"/>
    </row>
    <row r="22" spans="1:11" ht="46.5" customHeight="1" x14ac:dyDescent="0.2">
      <c r="A22" s="70"/>
      <c r="B22" s="69"/>
      <c r="C22" s="141" t="s">
        <v>38</v>
      </c>
      <c r="D22" s="142"/>
      <c r="E22" s="141" t="s">
        <v>44</v>
      </c>
      <c r="F22" s="142"/>
      <c r="G22" s="141" t="s">
        <v>43</v>
      </c>
      <c r="H22" s="141"/>
      <c r="I22" s="141" t="s">
        <v>17</v>
      </c>
      <c r="J22" s="142"/>
    </row>
    <row r="23" spans="1:11" ht="38.25" x14ac:dyDescent="0.2">
      <c r="A23" s="48" t="s">
        <v>18</v>
      </c>
      <c r="B23" s="48" t="s">
        <v>19</v>
      </c>
      <c r="C23" s="48" t="s">
        <v>30</v>
      </c>
      <c r="D23" s="48" t="s">
        <v>31</v>
      </c>
      <c r="E23" s="48" t="s">
        <v>32</v>
      </c>
      <c r="F23" s="48" t="s">
        <v>33</v>
      </c>
      <c r="G23" s="48" t="s">
        <v>34</v>
      </c>
      <c r="H23" s="48" t="s">
        <v>35</v>
      </c>
      <c r="I23" s="48" t="s">
        <v>36</v>
      </c>
      <c r="J23" s="48" t="s">
        <v>37</v>
      </c>
    </row>
    <row r="24" spans="1:11" ht="58.5" customHeight="1" x14ac:dyDescent="0.2">
      <c r="A24" s="91" t="s">
        <v>91</v>
      </c>
      <c r="B24" s="61" t="s">
        <v>57</v>
      </c>
      <c r="C24" s="62">
        <v>270</v>
      </c>
      <c r="D24" s="63">
        <v>83803640</v>
      </c>
      <c r="E24" s="54">
        <v>102</v>
      </c>
      <c r="F24" s="53">
        <v>19775332</v>
      </c>
      <c r="G24" s="64">
        <v>62</v>
      </c>
      <c r="H24" s="63">
        <v>9573047.4600000009</v>
      </c>
      <c r="I24" s="65">
        <f>IF(G24&gt;0,G24/E24,0)</f>
        <v>0.60784313725490191</v>
      </c>
      <c r="J24" s="66">
        <f t="shared" ref="J24" si="0">IF(H24&gt;0,H24/F24,0)</f>
        <v>0.48409035357788183</v>
      </c>
    </row>
    <row r="25" spans="1:11" ht="18.75" customHeight="1" x14ac:dyDescent="0.2">
      <c r="A25" s="96" t="s">
        <v>20</v>
      </c>
      <c r="B25" s="96"/>
      <c r="C25" s="96"/>
      <c r="D25" s="96"/>
      <c r="E25" s="96"/>
      <c r="F25" s="96"/>
      <c r="G25" s="96"/>
      <c r="H25" s="96"/>
      <c r="I25" s="96"/>
      <c r="J25" s="96"/>
    </row>
    <row r="26" spans="1:11" ht="21" customHeight="1" x14ac:dyDescent="0.2">
      <c r="A26" s="102" t="s">
        <v>21</v>
      </c>
      <c r="B26" s="102"/>
      <c r="C26" s="102"/>
      <c r="D26" s="102"/>
      <c r="E26" s="102"/>
      <c r="F26" s="102"/>
      <c r="G26" s="102"/>
      <c r="H26" s="102"/>
      <c r="I26" s="102"/>
      <c r="J26" s="102"/>
      <c r="K26" s="1"/>
    </row>
    <row r="27" spans="1:11" ht="20.25" customHeight="1" x14ac:dyDescent="0.2">
      <c r="A27" s="67" t="s">
        <v>22</v>
      </c>
      <c r="B27" s="98" t="str">
        <f>+A24</f>
        <v>7749- Extranjeros residentes con estatus migratorio regulados a través de las naturalizaciones</v>
      </c>
      <c r="C27" s="98"/>
      <c r="D27" s="98"/>
      <c r="E27" s="98"/>
      <c r="F27" s="98"/>
      <c r="G27" s="98"/>
      <c r="H27" s="98"/>
      <c r="I27" s="98"/>
      <c r="J27" s="98"/>
    </row>
    <row r="28" spans="1:11" ht="42.75" customHeight="1" x14ac:dyDescent="0.2">
      <c r="A28" s="68" t="s">
        <v>23</v>
      </c>
      <c r="B28" s="99" t="s">
        <v>70</v>
      </c>
      <c r="C28" s="99"/>
      <c r="D28" s="99"/>
      <c r="E28" s="99"/>
      <c r="F28" s="99"/>
      <c r="G28" s="99"/>
      <c r="H28" s="99"/>
      <c r="I28" s="99"/>
      <c r="J28" s="99"/>
    </row>
    <row r="29" spans="1:11" ht="63.75" customHeight="1" x14ac:dyDescent="0.2">
      <c r="A29" s="68" t="s">
        <v>24</v>
      </c>
      <c r="B29" s="100" t="s">
        <v>112</v>
      </c>
      <c r="C29" s="100"/>
      <c r="D29" s="100"/>
      <c r="E29" s="100"/>
      <c r="F29" s="100"/>
      <c r="G29" s="100"/>
      <c r="H29" s="100"/>
      <c r="I29" s="100"/>
      <c r="J29" s="100"/>
    </row>
    <row r="30" spans="1:11" ht="108.75" customHeight="1" x14ac:dyDescent="0.2">
      <c r="A30" s="68" t="s">
        <v>25</v>
      </c>
      <c r="B30" s="101" t="s">
        <v>111</v>
      </c>
      <c r="C30" s="101"/>
      <c r="D30" s="101"/>
      <c r="E30" s="101"/>
      <c r="F30" s="101"/>
      <c r="G30" s="101"/>
      <c r="H30" s="101"/>
      <c r="I30" s="101"/>
      <c r="J30" s="101"/>
    </row>
    <row r="31" spans="1:11" ht="21.75" customHeight="1" x14ac:dyDescent="0.2">
      <c r="A31" s="96" t="s">
        <v>84</v>
      </c>
      <c r="B31" s="96"/>
      <c r="C31" s="96"/>
      <c r="D31" s="96"/>
      <c r="E31" s="96"/>
      <c r="F31" s="96"/>
      <c r="G31" s="96"/>
      <c r="H31" s="96"/>
      <c r="I31" s="96"/>
      <c r="J31" s="96"/>
    </row>
    <row r="32" spans="1:11" ht="19.5" customHeight="1" x14ac:dyDescent="0.2">
      <c r="A32" s="102" t="s">
        <v>26</v>
      </c>
      <c r="B32" s="102"/>
      <c r="C32" s="102"/>
      <c r="D32" s="102"/>
      <c r="E32" s="102"/>
      <c r="F32" s="102"/>
      <c r="G32" s="102"/>
      <c r="H32" s="102"/>
      <c r="I32" s="102"/>
      <c r="J32" s="102"/>
      <c r="K32" s="1"/>
    </row>
    <row r="33" spans="1:10" ht="27.75" customHeight="1" x14ac:dyDescent="0.2">
      <c r="A33" s="138"/>
      <c r="B33" s="138"/>
      <c r="C33" s="138"/>
      <c r="D33" s="138"/>
      <c r="E33" s="138"/>
      <c r="F33" s="138"/>
      <c r="G33" s="138"/>
      <c r="H33" s="138"/>
      <c r="I33" s="138"/>
      <c r="J33" s="138"/>
    </row>
    <row r="34" spans="1:10" x14ac:dyDescent="0.2">
      <c r="A34" s="10"/>
      <c r="B34" s="10"/>
      <c r="C34" s="10"/>
      <c r="D34" s="10"/>
      <c r="E34" s="10"/>
      <c r="F34" s="10"/>
      <c r="G34" s="10"/>
      <c r="H34" s="10"/>
      <c r="I34" s="10"/>
      <c r="J34" s="10"/>
    </row>
    <row r="35" spans="1:10" x14ac:dyDescent="0.2">
      <c r="A35" s="23"/>
      <c r="B35" s="23"/>
      <c r="C35" s="23"/>
      <c r="D35" s="23"/>
      <c r="E35" s="23"/>
      <c r="F35" s="23"/>
      <c r="G35" s="23"/>
      <c r="H35" s="23"/>
      <c r="I35" s="23"/>
    </row>
    <row r="36" spans="1:10" ht="15" thickBot="1" x14ac:dyDescent="0.25">
      <c r="A36" s="21" t="s">
        <v>39</v>
      </c>
      <c r="B36" s="22">
        <f>+A20</f>
        <v>90234580</v>
      </c>
      <c r="C36" s="23"/>
      <c r="D36" s="23"/>
      <c r="E36" s="23"/>
      <c r="F36" s="23"/>
      <c r="G36" s="113"/>
      <c r="H36" s="113"/>
      <c r="I36" s="113"/>
    </row>
    <row r="37" spans="1:10" x14ac:dyDescent="0.2">
      <c r="A37" s="21" t="s">
        <v>40</v>
      </c>
      <c r="B37" s="22">
        <f>+C20</f>
        <v>83803640</v>
      </c>
      <c r="C37" s="23"/>
      <c r="D37" s="23"/>
      <c r="E37" s="23"/>
      <c r="F37" s="23"/>
      <c r="G37" s="114" t="s">
        <v>122</v>
      </c>
      <c r="H37" s="114"/>
      <c r="I37" s="114"/>
    </row>
    <row r="38" spans="1:10" x14ac:dyDescent="0.2">
      <c r="A38" s="21" t="s">
        <v>41</v>
      </c>
      <c r="B38" s="22">
        <f>+F20</f>
        <v>25048178.800000001</v>
      </c>
      <c r="C38" s="23"/>
      <c r="D38" s="23"/>
      <c r="E38" s="23"/>
      <c r="F38" s="23"/>
      <c r="G38" s="103" t="s">
        <v>109</v>
      </c>
      <c r="H38" s="103"/>
      <c r="I38" s="103"/>
    </row>
    <row r="39" spans="1:10" x14ac:dyDescent="0.2">
      <c r="A39" s="23"/>
      <c r="B39" s="23"/>
      <c r="C39" s="23"/>
      <c r="D39" s="23"/>
      <c r="E39" s="23"/>
      <c r="F39" s="23"/>
      <c r="G39" s="23"/>
      <c r="H39" s="23"/>
      <c r="I39" s="23"/>
    </row>
  </sheetData>
  <mergeCells count="43">
    <mergeCell ref="B5:J5"/>
    <mergeCell ref="A1:J1"/>
    <mergeCell ref="A2:J2"/>
    <mergeCell ref="B3:J3"/>
    <mergeCell ref="B4:J4"/>
    <mergeCell ref="A17:J17"/>
    <mergeCell ref="B6:J6"/>
    <mergeCell ref="B7:J7"/>
    <mergeCell ref="A8:J8"/>
    <mergeCell ref="C9:J9"/>
    <mergeCell ref="C10:J10"/>
    <mergeCell ref="C11:J11"/>
    <mergeCell ref="B13:J13"/>
    <mergeCell ref="B14:J14"/>
    <mergeCell ref="B15:J15"/>
    <mergeCell ref="B16:J16"/>
    <mergeCell ref="A12:J12"/>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26:J26"/>
    <mergeCell ref="B27:J27"/>
    <mergeCell ref="B28:J28"/>
    <mergeCell ref="B29:J29"/>
    <mergeCell ref="B30:J30"/>
    <mergeCell ref="G36:I36"/>
    <mergeCell ref="G37:I37"/>
    <mergeCell ref="G38:I38"/>
    <mergeCell ref="A31:J31"/>
    <mergeCell ref="A32:J32"/>
    <mergeCell ref="A33:J33"/>
  </mergeCells>
  <dataValidations xWindow="28" yWindow="325"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27:J27"/>
    <dataValidation allowBlank="1" showInputMessage="1" showErrorMessage="1" prompt="¿En qué consiste el producto? su objetivo" sqref="B28:J28"/>
    <dataValidation allowBlank="1" showInputMessage="1" showErrorMessage="1" prompt="1. Describir lo plasmado en el presupuesto_x000a_2. Describir lo alcanzado en términos financieros y de producción " sqref="B29:J29"/>
    <dataValidation allowBlank="1" showInputMessage="1" showErrorMessage="1" prompt="De existir desvío, explicar razones." sqref="B30:J30"/>
    <dataValidation allowBlank="1" showInputMessage="1" showErrorMessage="1" prompt="Oportunidades de mejora identificadas" sqref="A33:J34"/>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4"/>
    <dataValidation allowBlank="1" showInputMessage="1" showErrorMessage="1" prompt="Nombre del indicador" sqref="B23:B24"/>
    <dataValidation allowBlank="1" showInputMessage="1" showErrorMessage="1" prompt="Meta anual del indicador" sqref="E23:E24 C23:C24"/>
    <dataValidation allowBlank="1" showInputMessage="1" showErrorMessage="1" prompt="Monto presupuestado para el producto" sqref="F23:F24 D23:D24"/>
    <dataValidation allowBlank="1" showInputMessage="1" showErrorMessage="1" prompt="Meta alcanzada en el trimestre" sqref="G23:G24"/>
    <dataValidation allowBlank="1" showInputMessage="1" showErrorMessage="1" prompt="Monto ejecutado en el trimestre" sqref="H23:H24"/>
  </dataValidations>
  <pageMargins left="0.7" right="0.7" top="1.6176470588235294" bottom="0.75" header="0.22916666666666666" footer="0.3"/>
  <pageSetup scale="55" fitToHeight="0" orientation="portrait" r:id="rId1"/>
  <headerFooter>
    <oddHeader>&amp;C
&amp;G
&amp;"Verdana,Negrita"&amp;10INFORME DE EVALUACIÓN TRIMESTRAL DE LAS
METAS FÍSICAS-FINANCIERAS
JULIO - SEPTIEMBRE 2024&amp;R&amp;"Verdana,Negrita"&amp;10
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K59"/>
  <sheetViews>
    <sheetView tabSelected="1" view="pageBreakPreview" topLeftCell="A55" zoomScale="85" zoomScaleNormal="100" zoomScaleSheetLayoutView="85" zoomScalePageLayoutView="85" workbookViewId="0">
      <selection activeCell="D65" sqref="D65"/>
    </sheetView>
  </sheetViews>
  <sheetFormatPr baseColWidth="10" defaultRowHeight="14.25" x14ac:dyDescent="0.2"/>
  <cols>
    <col min="1" max="1" width="31.85546875" style="3" bestFit="1" customWidth="1"/>
    <col min="2" max="2" width="21.5703125" style="3" bestFit="1" customWidth="1"/>
    <col min="3" max="3" width="12.7109375" style="3" customWidth="1"/>
    <col min="4" max="4" width="17.28515625" style="3" bestFit="1" customWidth="1"/>
    <col min="5" max="5" width="12.7109375" style="3" customWidth="1"/>
    <col min="6" max="6" width="17.42578125" style="3" customWidth="1"/>
    <col min="7" max="7" width="12.7109375" style="3" customWidth="1"/>
    <col min="8" max="8" width="15" style="3" bestFit="1" customWidth="1"/>
    <col min="9" max="9" width="12.7109375" style="3" customWidth="1"/>
    <col min="10" max="10" width="15" style="3" customWidth="1"/>
    <col min="11" max="11" width="11.42578125" style="3"/>
    <col min="12" max="16384" width="11.42578125" style="2"/>
  </cols>
  <sheetData>
    <row r="1" spans="1:11" ht="15" x14ac:dyDescent="0.2">
      <c r="A1" s="150" t="s">
        <v>65</v>
      </c>
      <c r="B1" s="150"/>
      <c r="C1" s="150"/>
      <c r="D1" s="150"/>
      <c r="E1" s="150"/>
      <c r="F1" s="150"/>
      <c r="G1" s="150"/>
      <c r="H1" s="150"/>
      <c r="I1" s="150"/>
      <c r="J1" s="150"/>
      <c r="K1" s="1"/>
    </row>
    <row r="2" spans="1:11" ht="15" x14ac:dyDescent="0.2">
      <c r="A2" s="151" t="s">
        <v>0</v>
      </c>
      <c r="B2" s="151"/>
      <c r="C2" s="151"/>
      <c r="D2" s="151"/>
      <c r="E2" s="151"/>
      <c r="F2" s="151"/>
      <c r="G2" s="151"/>
      <c r="H2" s="151"/>
      <c r="I2" s="151"/>
      <c r="J2" s="151"/>
      <c r="K2" s="1"/>
    </row>
    <row r="3" spans="1:11" x14ac:dyDescent="0.2">
      <c r="A3" s="24" t="s">
        <v>1</v>
      </c>
      <c r="B3" s="163" t="s">
        <v>45</v>
      </c>
      <c r="C3" s="163"/>
      <c r="D3" s="163"/>
      <c r="E3" s="163"/>
      <c r="F3" s="163"/>
      <c r="G3" s="163"/>
      <c r="H3" s="163"/>
      <c r="I3" s="163"/>
      <c r="J3" s="163"/>
      <c r="K3" s="1"/>
    </row>
    <row r="4" spans="1:11" ht="15" customHeight="1" x14ac:dyDescent="0.2">
      <c r="A4" s="25" t="s">
        <v>27</v>
      </c>
      <c r="B4" s="163" t="s">
        <v>46</v>
      </c>
      <c r="C4" s="163"/>
      <c r="D4" s="163"/>
      <c r="E4" s="163"/>
      <c r="F4" s="163"/>
      <c r="G4" s="163"/>
      <c r="H4" s="163"/>
      <c r="I4" s="163"/>
      <c r="J4" s="163"/>
      <c r="K4" s="1"/>
    </row>
    <row r="5" spans="1:11" x14ac:dyDescent="0.2">
      <c r="A5" s="25" t="s">
        <v>28</v>
      </c>
      <c r="B5" s="163" t="s">
        <v>47</v>
      </c>
      <c r="C5" s="163"/>
      <c r="D5" s="163"/>
      <c r="E5" s="163"/>
      <c r="F5" s="163"/>
      <c r="G5" s="163"/>
      <c r="H5" s="163"/>
      <c r="I5" s="163"/>
      <c r="J5" s="163"/>
      <c r="K5" s="1"/>
    </row>
    <row r="6" spans="1:11" ht="42" customHeight="1" x14ac:dyDescent="0.2">
      <c r="A6" s="24" t="s">
        <v>2</v>
      </c>
      <c r="B6" s="146" t="s">
        <v>54</v>
      </c>
      <c r="C6" s="146"/>
      <c r="D6" s="146"/>
      <c r="E6" s="146"/>
      <c r="F6" s="146"/>
      <c r="G6" s="146"/>
      <c r="H6" s="146"/>
      <c r="I6" s="146"/>
      <c r="J6" s="146"/>
    </row>
    <row r="7" spans="1:11" ht="53.25" customHeight="1" x14ac:dyDescent="0.2">
      <c r="A7" s="24" t="s">
        <v>3</v>
      </c>
      <c r="B7" s="146" t="s">
        <v>55</v>
      </c>
      <c r="C7" s="146"/>
      <c r="D7" s="146"/>
      <c r="E7" s="146"/>
      <c r="F7" s="146"/>
      <c r="G7" s="146"/>
      <c r="H7" s="146"/>
      <c r="I7" s="146"/>
      <c r="J7" s="146"/>
    </row>
    <row r="8" spans="1:11" ht="15" x14ac:dyDescent="0.2">
      <c r="A8" s="150" t="s">
        <v>4</v>
      </c>
      <c r="B8" s="150"/>
      <c r="C8" s="150"/>
      <c r="D8" s="150"/>
      <c r="E8" s="150"/>
      <c r="F8" s="150"/>
      <c r="G8" s="150"/>
      <c r="H8" s="150"/>
      <c r="I8" s="150"/>
      <c r="J8" s="150"/>
    </row>
    <row r="9" spans="1:11" x14ac:dyDescent="0.2">
      <c r="A9" s="24" t="s">
        <v>5</v>
      </c>
      <c r="B9" s="26">
        <v>1</v>
      </c>
      <c r="C9" s="164" t="str">
        <f>IFERROR(VLOOKUP(B9,'[1]Validacion datos'!A2:B5,2,FALSE),"")</f>
        <v>DESARROLLO INSTITUCIONAL</v>
      </c>
      <c r="D9" s="164"/>
      <c r="E9" s="164"/>
      <c r="F9" s="164"/>
      <c r="G9" s="164"/>
      <c r="H9" s="164"/>
      <c r="I9" s="164"/>
      <c r="J9" s="164"/>
    </row>
    <row r="10" spans="1:11" x14ac:dyDescent="0.2">
      <c r="A10" s="24" t="s">
        <v>6</v>
      </c>
      <c r="B10" s="27">
        <v>1.2</v>
      </c>
      <c r="C10" s="164" t="str">
        <f>IFERROR(VLOOKUP(B10,'[1]Validacion datos'!A8:B26,2,FALSE),"")</f>
        <v>Imperio de la ley y seguridad ciudadana</v>
      </c>
      <c r="D10" s="164"/>
      <c r="E10" s="164"/>
      <c r="F10" s="164"/>
      <c r="G10" s="164"/>
      <c r="H10" s="164"/>
      <c r="I10" s="164"/>
      <c r="J10" s="164"/>
    </row>
    <row r="11" spans="1:11" ht="48" customHeight="1" x14ac:dyDescent="0.2">
      <c r="A11" s="24" t="s">
        <v>7</v>
      </c>
      <c r="B11" s="28" t="s">
        <v>67</v>
      </c>
      <c r="C11" s="162"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62"/>
      <c r="E11" s="162"/>
      <c r="F11" s="162"/>
      <c r="G11" s="162"/>
      <c r="H11" s="162"/>
      <c r="I11" s="162"/>
      <c r="J11" s="162"/>
    </row>
    <row r="12" spans="1:11" ht="15" x14ac:dyDescent="0.2">
      <c r="A12" s="150" t="s">
        <v>8</v>
      </c>
      <c r="B12" s="150"/>
      <c r="C12" s="150"/>
      <c r="D12" s="150"/>
      <c r="E12" s="150"/>
      <c r="F12" s="150"/>
      <c r="G12" s="150"/>
      <c r="H12" s="150"/>
      <c r="I12" s="150"/>
      <c r="J12" s="150"/>
    </row>
    <row r="13" spans="1:11" ht="24" customHeight="1" x14ac:dyDescent="0.2">
      <c r="A13" s="24" t="s">
        <v>9</v>
      </c>
      <c r="B13" s="146" t="s">
        <v>58</v>
      </c>
      <c r="C13" s="146"/>
      <c r="D13" s="146"/>
      <c r="E13" s="146"/>
      <c r="F13" s="146"/>
      <c r="G13" s="146"/>
      <c r="H13" s="146"/>
      <c r="I13" s="146"/>
      <c r="J13" s="146"/>
    </row>
    <row r="14" spans="1:11" ht="48.75" customHeight="1" x14ac:dyDescent="0.2">
      <c r="A14" s="29" t="s">
        <v>10</v>
      </c>
      <c r="B14" s="146" t="s">
        <v>81</v>
      </c>
      <c r="C14" s="146"/>
      <c r="D14" s="146"/>
      <c r="E14" s="146"/>
      <c r="F14" s="146"/>
      <c r="G14" s="146"/>
      <c r="H14" s="146"/>
      <c r="I14" s="146"/>
      <c r="J14" s="146"/>
    </row>
    <row r="15" spans="1:11" ht="28.5" customHeight="1" x14ac:dyDescent="0.2">
      <c r="A15" s="29" t="s">
        <v>85</v>
      </c>
      <c r="B15" s="146" t="s">
        <v>82</v>
      </c>
      <c r="C15" s="146"/>
      <c r="D15" s="146"/>
      <c r="E15" s="146"/>
      <c r="F15" s="146"/>
      <c r="G15" s="146"/>
      <c r="H15" s="146"/>
      <c r="I15" s="146"/>
      <c r="J15" s="146"/>
    </row>
    <row r="16" spans="1:11" ht="28.5" customHeight="1" x14ac:dyDescent="0.2">
      <c r="A16" s="29" t="s">
        <v>29</v>
      </c>
      <c r="B16" s="161" t="s">
        <v>83</v>
      </c>
      <c r="C16" s="161"/>
      <c r="D16" s="161"/>
      <c r="E16" s="161"/>
      <c r="F16" s="161"/>
      <c r="G16" s="161"/>
      <c r="H16" s="161"/>
      <c r="I16" s="161"/>
      <c r="J16" s="161"/>
      <c r="K16" s="1"/>
    </row>
    <row r="17" spans="1:11" ht="21.75" customHeight="1" x14ac:dyDescent="0.2">
      <c r="A17" s="150" t="s">
        <v>11</v>
      </c>
      <c r="B17" s="150"/>
      <c r="C17" s="150"/>
      <c r="D17" s="150"/>
      <c r="E17" s="150"/>
      <c r="F17" s="150"/>
      <c r="G17" s="150"/>
      <c r="H17" s="150"/>
      <c r="I17" s="150"/>
      <c r="J17" s="150"/>
    </row>
    <row r="18" spans="1:11" ht="18" customHeight="1" x14ac:dyDescent="0.2">
      <c r="A18" s="160" t="s">
        <v>12</v>
      </c>
      <c r="B18" s="160"/>
      <c r="C18" s="160"/>
      <c r="D18" s="160"/>
      <c r="E18" s="160"/>
      <c r="F18" s="160"/>
      <c r="G18" s="160"/>
      <c r="H18" s="160"/>
      <c r="I18" s="160"/>
      <c r="J18" s="160"/>
      <c r="K18" s="1"/>
    </row>
    <row r="19" spans="1:11" ht="46.5" customHeight="1" x14ac:dyDescent="0.2">
      <c r="A19" s="118" t="s">
        <v>13</v>
      </c>
      <c r="B19" s="118"/>
      <c r="C19" s="118" t="s">
        <v>14</v>
      </c>
      <c r="D19" s="118"/>
      <c r="E19" s="118"/>
      <c r="F19" s="118" t="s">
        <v>15</v>
      </c>
      <c r="G19" s="118"/>
      <c r="H19" s="118"/>
      <c r="I19" s="118" t="s">
        <v>16</v>
      </c>
      <c r="J19" s="118"/>
    </row>
    <row r="20" spans="1:11" ht="21.75" customHeight="1" x14ac:dyDescent="0.2">
      <c r="A20" s="158">
        <v>1158000000</v>
      </c>
      <c r="B20" s="158"/>
      <c r="C20" s="158">
        <v>988000000</v>
      </c>
      <c r="D20" s="158"/>
      <c r="E20" s="158"/>
      <c r="F20" s="158">
        <v>344067311.44999999</v>
      </c>
      <c r="G20" s="158"/>
      <c r="H20" s="158"/>
      <c r="I20" s="159">
        <f>+IF(F20&gt;0,F20/C20,0)</f>
        <v>0.34824626664979758</v>
      </c>
      <c r="J20" s="159"/>
    </row>
    <row r="21" spans="1:11" ht="18" customHeight="1" x14ac:dyDescent="0.2">
      <c r="A21" s="151" t="s">
        <v>42</v>
      </c>
      <c r="B21" s="151"/>
      <c r="C21" s="151"/>
      <c r="D21" s="151"/>
      <c r="E21" s="151"/>
      <c r="F21" s="151"/>
      <c r="G21" s="151"/>
      <c r="H21" s="151"/>
      <c r="I21" s="151"/>
      <c r="J21" s="151"/>
      <c r="K21" s="1"/>
    </row>
    <row r="22" spans="1:11" ht="32.25" customHeight="1" x14ac:dyDescent="0.2">
      <c r="A22" s="43"/>
      <c r="B22" s="43"/>
      <c r="C22" s="154" t="s">
        <v>38</v>
      </c>
      <c r="D22" s="155"/>
      <c r="E22" s="154" t="s">
        <v>44</v>
      </c>
      <c r="F22" s="155"/>
      <c r="G22" s="154" t="s">
        <v>43</v>
      </c>
      <c r="H22" s="154"/>
      <c r="I22" s="154" t="s">
        <v>17</v>
      </c>
      <c r="J22" s="155"/>
    </row>
    <row r="23" spans="1:11" ht="38.25" x14ac:dyDescent="0.2">
      <c r="A23" s="48" t="s">
        <v>18</v>
      </c>
      <c r="B23" s="48" t="s">
        <v>19</v>
      </c>
      <c r="C23" s="48" t="s">
        <v>30</v>
      </c>
      <c r="D23" s="48" t="s">
        <v>31</v>
      </c>
      <c r="E23" s="48" t="s">
        <v>32</v>
      </c>
      <c r="F23" s="48" t="s">
        <v>33</v>
      </c>
      <c r="G23" s="48" t="s">
        <v>34</v>
      </c>
      <c r="H23" s="48" t="s">
        <v>35</v>
      </c>
      <c r="I23" s="48" t="s">
        <v>36</v>
      </c>
      <c r="J23" s="48" t="s">
        <v>37</v>
      </c>
    </row>
    <row r="24" spans="1:11" ht="27.75" customHeight="1" x14ac:dyDescent="0.2">
      <c r="A24" s="92" t="s">
        <v>94</v>
      </c>
      <c r="B24" s="44" t="s">
        <v>59</v>
      </c>
      <c r="C24" s="45" t="s">
        <v>59</v>
      </c>
      <c r="D24" s="49">
        <v>175683570</v>
      </c>
      <c r="E24" s="53" t="s">
        <v>59</v>
      </c>
      <c r="F24" s="53">
        <v>0</v>
      </c>
      <c r="G24" s="51" t="s">
        <v>59</v>
      </c>
      <c r="H24" s="32">
        <v>58065293.270000003</v>
      </c>
      <c r="I24" s="46" t="s">
        <v>59</v>
      </c>
      <c r="J24" s="47" t="e">
        <f>IF(H24&gt;0,H24/F24,0)</f>
        <v>#DIV/0!</v>
      </c>
    </row>
    <row r="25" spans="1:11" ht="72.75" customHeight="1" x14ac:dyDescent="0.2">
      <c r="A25" s="93" t="s">
        <v>96</v>
      </c>
      <c r="B25" s="30" t="s">
        <v>60</v>
      </c>
      <c r="C25" s="88">
        <v>9000</v>
      </c>
      <c r="D25" s="50">
        <v>197282441</v>
      </c>
      <c r="E25" s="54">
        <v>1300</v>
      </c>
      <c r="F25" s="53">
        <v>48948574</v>
      </c>
      <c r="G25" s="52">
        <v>1375</v>
      </c>
      <c r="H25" s="32">
        <v>32640270.23</v>
      </c>
      <c r="I25" s="33">
        <f t="shared" ref="I25:I28" si="0">IF(G25&gt;0,G25/E25,0)</f>
        <v>1.0576923076923077</v>
      </c>
      <c r="J25" s="34">
        <f t="shared" ref="J25:J28" si="1">IF(H25&gt;0,H25/F25,0)</f>
        <v>0.66682780646480122</v>
      </c>
    </row>
    <row r="26" spans="1:11" ht="51" customHeight="1" x14ac:dyDescent="0.2">
      <c r="A26" s="93" t="s">
        <v>98</v>
      </c>
      <c r="B26" s="30" t="s">
        <v>61</v>
      </c>
      <c r="C26" s="31">
        <v>2</v>
      </c>
      <c r="D26" s="50">
        <v>42703860</v>
      </c>
      <c r="E26" s="54">
        <v>0</v>
      </c>
      <c r="F26" s="53">
        <v>6718951</v>
      </c>
      <c r="G26" s="52">
        <v>0</v>
      </c>
      <c r="H26" s="32">
        <v>6344106.8600000003</v>
      </c>
      <c r="I26" s="33">
        <f t="shared" si="0"/>
        <v>0</v>
      </c>
      <c r="J26" s="34">
        <f t="shared" si="1"/>
        <v>0.94421091328095719</v>
      </c>
    </row>
    <row r="27" spans="1:11" ht="68.25" customHeight="1" x14ac:dyDescent="0.2">
      <c r="A27" s="93" t="s">
        <v>97</v>
      </c>
      <c r="B27" s="30" t="s">
        <v>62</v>
      </c>
      <c r="C27" s="31">
        <v>600</v>
      </c>
      <c r="D27" s="50">
        <v>308543306</v>
      </c>
      <c r="E27" s="54">
        <v>165</v>
      </c>
      <c r="F27" s="53">
        <v>119227202</v>
      </c>
      <c r="G27" s="52">
        <v>183</v>
      </c>
      <c r="H27" s="32">
        <v>26246378.359999999</v>
      </c>
      <c r="I27" s="33">
        <f t="shared" si="0"/>
        <v>1.1090909090909091</v>
      </c>
      <c r="J27" s="34">
        <f t="shared" si="1"/>
        <v>0.22013750150741607</v>
      </c>
    </row>
    <row r="28" spans="1:11" ht="62.25" customHeight="1" x14ac:dyDescent="0.2">
      <c r="A28" s="93" t="s">
        <v>95</v>
      </c>
      <c r="B28" s="30" t="s">
        <v>63</v>
      </c>
      <c r="C28" s="35">
        <v>118</v>
      </c>
      <c r="D28" s="50">
        <v>263786823</v>
      </c>
      <c r="E28" s="54">
        <v>24</v>
      </c>
      <c r="F28" s="53">
        <v>66480677</v>
      </c>
      <c r="G28" s="52">
        <v>36</v>
      </c>
      <c r="H28" s="32">
        <v>41204004.359999999</v>
      </c>
      <c r="I28" s="33">
        <f t="shared" si="0"/>
        <v>1.5</v>
      </c>
      <c r="J28" s="34">
        <f t="shared" si="1"/>
        <v>0.61978918114808002</v>
      </c>
    </row>
    <row r="29" spans="1:11" ht="26.25" customHeight="1" x14ac:dyDescent="0.2">
      <c r="A29" s="150" t="s">
        <v>20</v>
      </c>
      <c r="B29" s="150"/>
      <c r="C29" s="150"/>
      <c r="D29" s="150"/>
      <c r="E29" s="156"/>
      <c r="F29" s="156"/>
      <c r="G29" s="150"/>
      <c r="H29" s="150"/>
      <c r="I29" s="150"/>
      <c r="J29" s="150"/>
    </row>
    <row r="30" spans="1:11" ht="22.5" customHeight="1" x14ac:dyDescent="0.2">
      <c r="A30" s="151" t="s">
        <v>21</v>
      </c>
      <c r="B30" s="151"/>
      <c r="C30" s="151"/>
      <c r="D30" s="151"/>
      <c r="E30" s="151"/>
      <c r="F30" s="151"/>
      <c r="G30" s="151"/>
      <c r="H30" s="151"/>
      <c r="I30" s="151"/>
      <c r="J30" s="151"/>
      <c r="K30" s="1"/>
    </row>
    <row r="31" spans="1:11" ht="18.75" customHeight="1" x14ac:dyDescent="0.2">
      <c r="A31" s="36" t="s">
        <v>22</v>
      </c>
      <c r="B31" s="153" t="str">
        <f>+A24</f>
        <v>7420-Acciones comunes P50</v>
      </c>
      <c r="C31" s="153"/>
      <c r="D31" s="153"/>
      <c r="E31" s="153"/>
      <c r="F31" s="153"/>
      <c r="G31" s="153"/>
      <c r="H31" s="153"/>
      <c r="I31" s="153"/>
      <c r="J31" s="153"/>
    </row>
    <row r="32" spans="1:11" ht="18.75" customHeight="1" x14ac:dyDescent="0.2">
      <c r="A32" s="37" t="s">
        <v>23</v>
      </c>
      <c r="B32" s="146" t="s">
        <v>59</v>
      </c>
      <c r="C32" s="146"/>
      <c r="D32" s="146"/>
      <c r="E32" s="146"/>
      <c r="F32" s="146"/>
      <c r="G32" s="146"/>
      <c r="H32" s="146"/>
      <c r="I32" s="146"/>
      <c r="J32" s="146"/>
    </row>
    <row r="33" spans="1:10" ht="21" customHeight="1" x14ac:dyDescent="0.2">
      <c r="A33" s="37" t="s">
        <v>24</v>
      </c>
      <c r="B33" s="146" t="s">
        <v>59</v>
      </c>
      <c r="C33" s="146"/>
      <c r="D33" s="146"/>
      <c r="E33" s="146"/>
      <c r="F33" s="146"/>
      <c r="G33" s="146"/>
      <c r="H33" s="146"/>
      <c r="I33" s="146"/>
      <c r="J33" s="146"/>
    </row>
    <row r="34" spans="1:10" ht="27" customHeight="1" x14ac:dyDescent="0.2">
      <c r="A34" s="37" t="s">
        <v>25</v>
      </c>
      <c r="B34" s="157" t="s">
        <v>59</v>
      </c>
      <c r="C34" s="157"/>
      <c r="D34" s="157"/>
      <c r="E34" s="157"/>
      <c r="F34" s="157"/>
      <c r="G34" s="157"/>
      <c r="H34" s="157"/>
      <c r="I34" s="157"/>
      <c r="J34" s="157"/>
    </row>
    <row r="35" spans="1:10" ht="18.75" customHeight="1" x14ac:dyDescent="0.2">
      <c r="A35" s="36" t="s">
        <v>22</v>
      </c>
      <c r="B35" s="153" t="str">
        <f>+A25</f>
        <v>6867- Negocios de expendio bebidas alcohólicas inspeccionados para el cumplimiento de las leyes normativas vigentes.</v>
      </c>
      <c r="C35" s="153"/>
      <c r="D35" s="153"/>
      <c r="E35" s="153"/>
      <c r="F35" s="153"/>
      <c r="G35" s="153"/>
      <c r="H35" s="153"/>
      <c r="I35" s="153"/>
      <c r="J35" s="153"/>
    </row>
    <row r="36" spans="1:10" ht="53.25" customHeight="1" x14ac:dyDescent="0.2">
      <c r="A36" s="37" t="s">
        <v>23</v>
      </c>
      <c r="B36" s="147" t="s">
        <v>66</v>
      </c>
      <c r="C36" s="147"/>
      <c r="D36" s="147"/>
      <c r="E36" s="147"/>
      <c r="F36" s="147"/>
      <c r="G36" s="147"/>
      <c r="H36" s="147"/>
      <c r="I36" s="147"/>
      <c r="J36" s="147"/>
    </row>
    <row r="37" spans="1:10" ht="73.5" customHeight="1" x14ac:dyDescent="0.2">
      <c r="A37" s="37" t="s">
        <v>24</v>
      </c>
      <c r="B37" s="147" t="s">
        <v>113</v>
      </c>
      <c r="C37" s="147"/>
      <c r="D37" s="147"/>
      <c r="E37" s="147"/>
      <c r="F37" s="147"/>
      <c r="G37" s="147"/>
      <c r="H37" s="147"/>
      <c r="I37" s="147"/>
      <c r="J37" s="147"/>
    </row>
    <row r="38" spans="1:10" ht="66.75" customHeight="1" x14ac:dyDescent="0.2">
      <c r="A38" s="37" t="s">
        <v>25</v>
      </c>
      <c r="B38" s="149" t="s">
        <v>114</v>
      </c>
      <c r="C38" s="149"/>
      <c r="D38" s="149"/>
      <c r="E38" s="149"/>
      <c r="F38" s="149"/>
      <c r="G38" s="149"/>
      <c r="H38" s="149"/>
      <c r="I38" s="149"/>
      <c r="J38" s="149"/>
    </row>
    <row r="39" spans="1:10" ht="21" customHeight="1" x14ac:dyDescent="0.2">
      <c r="A39" s="36" t="s">
        <v>22</v>
      </c>
      <c r="B39" s="153" t="str">
        <f>+A26</f>
        <v>7935-Campañas de entrega e incautación de armas de fuego ilegales.</v>
      </c>
      <c r="C39" s="153"/>
      <c r="D39" s="153"/>
      <c r="E39" s="153"/>
      <c r="F39" s="153"/>
      <c r="G39" s="153"/>
      <c r="H39" s="153"/>
      <c r="I39" s="153"/>
      <c r="J39" s="153"/>
    </row>
    <row r="40" spans="1:10" ht="56.25" customHeight="1" x14ac:dyDescent="0.2">
      <c r="A40" s="37" t="s">
        <v>23</v>
      </c>
      <c r="B40" s="146" t="s">
        <v>68</v>
      </c>
      <c r="C40" s="146"/>
      <c r="D40" s="146"/>
      <c r="E40" s="146"/>
      <c r="F40" s="146"/>
      <c r="G40" s="146"/>
      <c r="H40" s="146"/>
      <c r="I40" s="146"/>
      <c r="J40" s="146"/>
    </row>
    <row r="41" spans="1:10" ht="23.25" customHeight="1" x14ac:dyDescent="0.2">
      <c r="A41" s="36" t="s">
        <v>22</v>
      </c>
      <c r="B41" s="153" t="s">
        <v>99</v>
      </c>
      <c r="C41" s="153"/>
      <c r="D41" s="153"/>
      <c r="E41" s="153"/>
      <c r="F41" s="153"/>
      <c r="G41" s="153"/>
      <c r="H41" s="153"/>
      <c r="I41" s="153"/>
      <c r="J41" s="153"/>
    </row>
    <row r="42" spans="1:10" ht="61.5" customHeight="1" x14ac:dyDescent="0.2">
      <c r="A42" s="37" t="s">
        <v>24</v>
      </c>
      <c r="B42" s="147" t="s">
        <v>115</v>
      </c>
      <c r="C42" s="147"/>
      <c r="D42" s="147"/>
      <c r="E42" s="147"/>
      <c r="F42" s="147"/>
      <c r="G42" s="147"/>
      <c r="H42" s="147"/>
      <c r="I42" s="147"/>
      <c r="J42" s="147"/>
    </row>
    <row r="43" spans="1:10" ht="67.5" customHeight="1" x14ac:dyDescent="0.2">
      <c r="A43" s="37" t="s">
        <v>25</v>
      </c>
      <c r="B43" s="148" t="s">
        <v>116</v>
      </c>
      <c r="C43" s="148"/>
      <c r="D43" s="148"/>
      <c r="E43" s="148"/>
      <c r="F43" s="148"/>
      <c r="G43" s="148"/>
      <c r="H43" s="148"/>
      <c r="I43" s="148"/>
      <c r="J43" s="148"/>
    </row>
    <row r="44" spans="1:10" ht="22.5" customHeight="1" x14ac:dyDescent="0.2">
      <c r="A44" s="36" t="s">
        <v>22</v>
      </c>
      <c r="B44" s="153" t="str">
        <f>+A27</f>
        <v>7895-Municipios con Mesas Locales de Seguridad, Ciudadanía y Género fortalecidas y en funcionamiento.</v>
      </c>
      <c r="C44" s="153"/>
      <c r="D44" s="153"/>
      <c r="E44" s="153"/>
      <c r="F44" s="153"/>
      <c r="G44" s="153"/>
      <c r="H44" s="153"/>
      <c r="I44" s="153"/>
      <c r="J44" s="153"/>
    </row>
    <row r="45" spans="1:10" ht="46.5" customHeight="1" x14ac:dyDescent="0.2">
      <c r="A45" s="37" t="s">
        <v>23</v>
      </c>
      <c r="B45" s="146" t="s">
        <v>69</v>
      </c>
      <c r="C45" s="146"/>
      <c r="D45" s="146"/>
      <c r="E45" s="146"/>
      <c r="F45" s="146"/>
      <c r="G45" s="146"/>
      <c r="H45" s="146"/>
      <c r="I45" s="146"/>
      <c r="J45" s="146"/>
    </row>
    <row r="46" spans="1:10" ht="136.5" customHeight="1" x14ac:dyDescent="0.2">
      <c r="A46" s="37" t="s">
        <v>24</v>
      </c>
      <c r="B46" s="147" t="s">
        <v>118</v>
      </c>
      <c r="C46" s="147"/>
      <c r="D46" s="147"/>
      <c r="E46" s="147"/>
      <c r="F46" s="147"/>
      <c r="G46" s="147"/>
      <c r="H46" s="147"/>
      <c r="I46" s="147"/>
      <c r="J46" s="147"/>
    </row>
    <row r="47" spans="1:10" ht="119.25" customHeight="1" x14ac:dyDescent="0.2">
      <c r="A47" s="37" t="s">
        <v>25</v>
      </c>
      <c r="B47" s="148" t="s">
        <v>117</v>
      </c>
      <c r="C47" s="148"/>
      <c r="D47" s="148"/>
      <c r="E47" s="148"/>
      <c r="F47" s="148"/>
      <c r="G47" s="148"/>
      <c r="H47" s="148"/>
      <c r="I47" s="148"/>
      <c r="J47" s="148"/>
    </row>
    <row r="48" spans="1:10" ht="21.75" customHeight="1" x14ac:dyDescent="0.2">
      <c r="A48" s="36" t="s">
        <v>22</v>
      </c>
      <c r="B48" s="153" t="str">
        <f>+A28</f>
        <v>7447- Ciudadanos expuestos a violencia, crímenes y delitos que participan en las actividades de prevención.</v>
      </c>
      <c r="C48" s="153"/>
      <c r="D48" s="153"/>
      <c r="E48" s="153"/>
      <c r="F48" s="153"/>
      <c r="G48" s="153"/>
      <c r="H48" s="153"/>
      <c r="I48" s="153"/>
      <c r="J48" s="153"/>
    </row>
    <row r="49" spans="1:11" ht="36" customHeight="1" x14ac:dyDescent="0.2">
      <c r="A49" s="37" t="s">
        <v>23</v>
      </c>
      <c r="B49" s="146" t="s">
        <v>64</v>
      </c>
      <c r="C49" s="146"/>
      <c r="D49" s="146"/>
      <c r="E49" s="146"/>
      <c r="F49" s="146"/>
      <c r="G49" s="146"/>
      <c r="H49" s="146"/>
      <c r="I49" s="146"/>
      <c r="J49" s="146"/>
    </row>
    <row r="50" spans="1:11" ht="39.75" customHeight="1" x14ac:dyDescent="0.2">
      <c r="A50" s="37" t="s">
        <v>24</v>
      </c>
      <c r="B50" s="147" t="s">
        <v>119</v>
      </c>
      <c r="C50" s="147"/>
      <c r="D50" s="147"/>
      <c r="E50" s="147"/>
      <c r="F50" s="147"/>
      <c r="G50" s="147"/>
      <c r="H50" s="147"/>
      <c r="I50" s="147"/>
      <c r="J50" s="147"/>
    </row>
    <row r="51" spans="1:11" ht="118.5" customHeight="1" x14ac:dyDescent="0.2">
      <c r="A51" s="37" t="s">
        <v>25</v>
      </c>
      <c r="B51" s="148" t="s">
        <v>120</v>
      </c>
      <c r="C51" s="149"/>
      <c r="D51" s="149"/>
      <c r="E51" s="149"/>
      <c r="F51" s="149"/>
      <c r="G51" s="149"/>
      <c r="H51" s="149"/>
      <c r="I51" s="149"/>
      <c r="J51" s="149"/>
    </row>
    <row r="52" spans="1:11" ht="15" x14ac:dyDescent="0.2">
      <c r="A52" s="150" t="s">
        <v>84</v>
      </c>
      <c r="B52" s="150"/>
      <c r="C52" s="150"/>
      <c r="D52" s="150"/>
      <c r="E52" s="150"/>
      <c r="F52" s="150"/>
      <c r="G52" s="150"/>
      <c r="H52" s="150"/>
      <c r="I52" s="150"/>
      <c r="J52" s="150"/>
    </row>
    <row r="53" spans="1:11" ht="21.75" customHeight="1" x14ac:dyDescent="0.2">
      <c r="A53" s="151" t="s">
        <v>26</v>
      </c>
      <c r="B53" s="151"/>
      <c r="C53" s="151"/>
      <c r="D53" s="151"/>
      <c r="E53" s="151"/>
      <c r="F53" s="151"/>
      <c r="G53" s="151"/>
      <c r="H53" s="151"/>
      <c r="I53" s="151"/>
      <c r="J53" s="151"/>
      <c r="K53" s="1"/>
    </row>
    <row r="54" spans="1:11" ht="27.75" customHeight="1" x14ac:dyDescent="0.2">
      <c r="A54" s="152"/>
      <c r="B54" s="152"/>
      <c r="C54" s="152"/>
      <c r="D54" s="152"/>
      <c r="E54" s="152"/>
      <c r="F54" s="152"/>
      <c r="G54" s="152"/>
      <c r="H54" s="152"/>
      <c r="I54" s="152"/>
      <c r="J54" s="152"/>
    </row>
    <row r="55" spans="1:11" x14ac:dyDescent="0.2">
      <c r="A55" s="10"/>
      <c r="B55" s="10"/>
      <c r="C55" s="10"/>
      <c r="D55" s="10"/>
      <c r="E55" s="10"/>
      <c r="F55" s="10"/>
      <c r="G55" s="10"/>
      <c r="H55" s="10"/>
      <c r="I55" s="10"/>
      <c r="J55" s="10"/>
    </row>
    <row r="56" spans="1:11" x14ac:dyDescent="0.2">
      <c r="A56" s="23"/>
      <c r="B56" s="23"/>
      <c r="C56" s="23"/>
      <c r="D56" s="23"/>
      <c r="E56" s="23"/>
      <c r="F56" s="23"/>
      <c r="G56" s="23"/>
      <c r="H56" s="23"/>
      <c r="I56" s="23"/>
    </row>
    <row r="57" spans="1:11" ht="15" thickBot="1" x14ac:dyDescent="0.25">
      <c r="A57" s="21" t="s">
        <v>39</v>
      </c>
      <c r="B57" s="22">
        <f>+A20</f>
        <v>1158000000</v>
      </c>
      <c r="C57" s="23"/>
      <c r="D57" s="23"/>
      <c r="E57" s="23"/>
      <c r="F57" s="23"/>
      <c r="G57" s="113"/>
      <c r="H57" s="113"/>
      <c r="I57" s="113"/>
    </row>
    <row r="58" spans="1:11" x14ac:dyDescent="0.2">
      <c r="A58" s="21" t="s">
        <v>40</v>
      </c>
      <c r="B58" s="22">
        <f>+C20</f>
        <v>988000000</v>
      </c>
      <c r="C58" s="23"/>
      <c r="D58" s="23"/>
      <c r="E58" s="23"/>
      <c r="F58" s="23"/>
      <c r="G58" s="114" t="s">
        <v>122</v>
      </c>
      <c r="H58" s="114"/>
      <c r="I58" s="114"/>
    </row>
    <row r="59" spans="1:11" x14ac:dyDescent="0.2">
      <c r="A59" s="21" t="s">
        <v>41</v>
      </c>
      <c r="B59" s="22">
        <f>+F20</f>
        <v>344067311.44999999</v>
      </c>
      <c r="C59" s="23"/>
      <c r="D59" s="23"/>
      <c r="E59" s="23"/>
      <c r="F59" s="23"/>
      <c r="G59" s="103" t="s">
        <v>109</v>
      </c>
      <c r="H59" s="103"/>
      <c r="I59" s="103"/>
    </row>
  </sheetData>
  <mergeCells count="60">
    <mergeCell ref="C11:J11"/>
    <mergeCell ref="A1:J1"/>
    <mergeCell ref="A2:J2"/>
    <mergeCell ref="B3:J3"/>
    <mergeCell ref="B4:J4"/>
    <mergeCell ref="B5:J5"/>
    <mergeCell ref="B6:J6"/>
    <mergeCell ref="B7:J7"/>
    <mergeCell ref="A8:J8"/>
    <mergeCell ref="C9:J9"/>
    <mergeCell ref="C10:J10"/>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B35:J35"/>
    <mergeCell ref="A21:J21"/>
    <mergeCell ref="C22:D22"/>
    <mergeCell ref="E22:F22"/>
    <mergeCell ref="G22:H22"/>
    <mergeCell ref="I22:J22"/>
    <mergeCell ref="A29:J29"/>
    <mergeCell ref="A30:J30"/>
    <mergeCell ref="B31:J31"/>
    <mergeCell ref="B32:J32"/>
    <mergeCell ref="B33:J33"/>
    <mergeCell ref="B34:J34"/>
    <mergeCell ref="B48:J48"/>
    <mergeCell ref="B36:J36"/>
    <mergeCell ref="B37:J37"/>
    <mergeCell ref="B38:J38"/>
    <mergeCell ref="B39:J39"/>
    <mergeCell ref="B40:J40"/>
    <mergeCell ref="B42:J42"/>
    <mergeCell ref="B43:J43"/>
    <mergeCell ref="B44:J44"/>
    <mergeCell ref="B45:J45"/>
    <mergeCell ref="B46:J46"/>
    <mergeCell ref="B47:J47"/>
    <mergeCell ref="B41:J41"/>
    <mergeCell ref="G57:I57"/>
    <mergeCell ref="G58:I58"/>
    <mergeCell ref="G59:I59"/>
    <mergeCell ref="B49:J49"/>
    <mergeCell ref="B50:J50"/>
    <mergeCell ref="B51:J51"/>
    <mergeCell ref="A52:J52"/>
    <mergeCell ref="A53:J53"/>
    <mergeCell ref="A54:J54"/>
  </mergeCells>
  <dataValidations xWindow="26" yWindow="359"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31:J31 B35:J35 B39:J39 B44:J44 B48:J48 B41:J41"/>
    <dataValidation allowBlank="1" showInputMessage="1" showErrorMessage="1" prompt="¿En qué consiste el producto? su objetivo" sqref="B32:J32 B36:J36 B40:J41 B45:J45 B49:J49"/>
    <dataValidation allowBlank="1" showInputMessage="1" showErrorMessage="1" prompt="1. Describir lo plasmado en el presupuesto_x000a_2. Describir lo alcanzado en términos financieros y de producción " sqref="B33:J33 B37:J37 B50:J50 B46:J46 B42:J42"/>
    <dataValidation allowBlank="1" showInputMessage="1" showErrorMessage="1" prompt="De existir desvío, explicar razones." sqref="B34:J34 B38:J38 B43:J43 B47:J47 B51:J51"/>
    <dataValidation allowBlank="1" showInputMessage="1" showErrorMessage="1" prompt="Oportunidades de mejora identificadas" sqref="A54:J55"/>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8"/>
    <dataValidation allowBlank="1" showInputMessage="1" showErrorMessage="1" prompt="Nombre del indicador" sqref="B23:B28"/>
    <dataValidation allowBlank="1" showInputMessage="1" showErrorMessage="1" prompt="Meta anual del indicador" sqref="E23:E28 C23:C28"/>
    <dataValidation allowBlank="1" showInputMessage="1" showErrorMessage="1" prompt="Monto presupuestado para el producto" sqref="F23:F28 D23 D25:D28"/>
    <dataValidation allowBlank="1" showInputMessage="1" showErrorMessage="1" prompt="Meta alcanzada en el trimestre" sqref="G23:G28"/>
    <dataValidation allowBlank="1" showInputMessage="1" showErrorMessage="1" prompt="Monto ejecutado en el trimestre" sqref="H23:H28"/>
  </dataValidations>
  <pageMargins left="0.7" right="0.7" top="1.3912500000000001" bottom="0.75" header="0.34229166666666666" footer="0.3"/>
  <pageSetup scale="53" fitToHeight="0" orientation="portrait" r:id="rId1"/>
  <headerFooter>
    <oddHeader>&amp;C&amp;G
&amp;"Verdana,Negrita"&amp;10INFORME DE EVALUACIÓN TRIMESTRAL DE LAS
METAS FÍSICAS-FINANCIERAS
JULIO - SEPTIEMBRE 2024&amp;R&amp;"Verdana,Negrita"&amp;10
INF-PPP-05
Versión: 01</oddHeader>
  </headerFooter>
  <legacy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Cesar Augusto Roa Meran</cp:lastModifiedBy>
  <cp:lastPrinted>2024-10-10T18:41:20Z</cp:lastPrinted>
  <dcterms:created xsi:type="dcterms:W3CDTF">2021-03-22T15:50:10Z</dcterms:created>
  <dcterms:modified xsi:type="dcterms:W3CDTF">2024-10-10T18:41:26Z</dcterms:modified>
</cp:coreProperties>
</file>